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38-1822\Desktop\EJERCICIO FEDERAL TRANSFERIDO 2019\"/>
    </mc:Choice>
  </mc:AlternateContent>
  <bookViews>
    <workbookView xWindow="0" yWindow="0" windowWidth="21600" windowHeight="11025" activeTab="1"/>
  </bookViews>
  <sheets>
    <sheet name="FORTAMUN 2019" sheetId="1" r:id="rId1"/>
    <sheet name="FAIS 2019" sheetId="2" r:id="rId2"/>
  </sheets>
  <definedNames>
    <definedName name="_xlnm._FilterDatabase" localSheetId="1" hidden="1">'FAIS 2019'!$B$11:$AF$24</definedName>
    <definedName name="_xlnm._FilterDatabase" localSheetId="0" hidden="1">'FORTAMUN 2019'!$B$11:$AF$24</definedName>
    <definedName name="_xlnm.Print_Area" localSheetId="1">'FAIS 2019'!$B$1:$AA$41</definedName>
    <definedName name="_xlnm.Print_Area" localSheetId="0">'FORTAMUN 2019'!$B$1:$AA$26</definedName>
    <definedName name="_xlnm.Print_Titles" localSheetId="1">'FAIS 2019'!$8:$11</definedName>
    <definedName name="_xlnm.Print_Titles" localSheetId="0">'FORTAMUN 2019'!$8:$11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3" i="2" l="1"/>
  <c r="W43" i="2"/>
  <c r="Y37" i="2"/>
  <c r="Y31" i="2"/>
  <c r="Y25" i="2"/>
  <c r="AA25" i="2" s="1"/>
  <c r="Y19" i="2"/>
  <c r="AA19" i="2" s="1"/>
  <c r="AA31" i="2"/>
  <c r="X31" i="2"/>
  <c r="X25" i="2"/>
  <c r="AA37" i="2"/>
  <c r="X37" i="2"/>
  <c r="X19" i="2"/>
  <c r="X12" i="2" l="1"/>
  <c r="Y12" i="2" l="1"/>
  <c r="X43" i="2"/>
  <c r="Z27" i="1"/>
  <c r="Y27" i="1"/>
  <c r="AA19" i="1"/>
  <c r="W19" i="1"/>
  <c r="X19" i="1" s="1"/>
  <c r="AA12" i="1"/>
  <c r="W12" i="1"/>
  <c r="X12" i="1" s="1"/>
  <c r="AA12" i="2" l="1"/>
  <c r="AA43" i="2" s="1"/>
  <c r="Y43" i="2"/>
  <c r="X27" i="1"/>
  <c r="W27" i="1"/>
  <c r="AA27" i="1"/>
</calcChain>
</file>

<file path=xl/sharedStrings.xml><?xml version="1.0" encoding="utf-8"?>
<sst xmlns="http://schemas.openxmlformats.org/spreadsheetml/2006/main" count="218" uniqueCount="81">
  <si>
    <t>Direccion General de Obras y  Desarrollo Urbano</t>
  </si>
  <si>
    <t>Subdireccion Tecnica</t>
  </si>
  <si>
    <t>J.U.D. de Avance Fisico y Financiero</t>
  </si>
  <si>
    <t>FI</t>
  </si>
  <si>
    <t>F</t>
  </si>
  <si>
    <t>SF</t>
  </si>
  <si>
    <t>AI</t>
  </si>
  <si>
    <t>TR</t>
  </si>
  <si>
    <t>FG</t>
  </si>
  <si>
    <t>FE</t>
  </si>
  <si>
    <t>AD</t>
  </si>
  <si>
    <t>OR</t>
  </si>
  <si>
    <t>PART</t>
  </si>
  <si>
    <t>TG</t>
  </si>
  <si>
    <t>DI</t>
  </si>
  <si>
    <t>DG</t>
  </si>
  <si>
    <t>PY</t>
  </si>
  <si>
    <t>CONCURSO</t>
  </si>
  <si>
    <t>R.F.C. EMPRESA</t>
  </si>
  <si>
    <t>NUMERO DE CONTRATO</t>
  </si>
  <si>
    <t xml:space="preserve">ADJ. </t>
  </si>
  <si>
    <t>EMPRESA</t>
  </si>
  <si>
    <t>DESCRIPCION DEL CONTRATO</t>
  </si>
  <si>
    <t>PERIODO DE EJECUCION</t>
  </si>
  <si>
    <t>MONTO CONTRATADO</t>
  </si>
  <si>
    <t>IVA</t>
  </si>
  <si>
    <t>CONTRATO CON IVA</t>
  </si>
  <si>
    <t>CONVENIO EN MONTO</t>
  </si>
  <si>
    <t>CONTRATADO TOTAL</t>
  </si>
  <si>
    <t xml:space="preserve"> </t>
  </si>
  <si>
    <t>INICIO</t>
  </si>
  <si>
    <t>TERMINO</t>
  </si>
  <si>
    <t>1</t>
  </si>
  <si>
    <t>2</t>
  </si>
  <si>
    <t>9</t>
  </si>
  <si>
    <t>0</t>
  </si>
  <si>
    <t>6121</t>
  </si>
  <si>
    <t>00</t>
  </si>
  <si>
    <t>4</t>
  </si>
  <si>
    <t>210</t>
  </si>
  <si>
    <t>25</t>
  </si>
  <si>
    <t>P</t>
  </si>
  <si>
    <t>O2D159013</t>
  </si>
  <si>
    <t>AD-007-19</t>
  </si>
  <si>
    <t>CCO110708932</t>
  </si>
  <si>
    <t>AVC/DGODU/AD/009/19</t>
  </si>
  <si>
    <t>Catomsi Construye, S.A. de C.V.</t>
  </si>
  <si>
    <t>Supervisión y Control a los trabajos de Construcción y Ampliación del Deportivo "José María Pino Suárez" de la Alcaldía Venustiano Carranza</t>
  </si>
  <si>
    <t>AD-008-19</t>
  </si>
  <si>
    <t>IMM170417BD2</t>
  </si>
  <si>
    <t>AVC/DGODU/AD/016/19</t>
  </si>
  <si>
    <t>Immergrun. S.A. de C.V.</t>
  </si>
  <si>
    <t>Construcción y Ampliación del Deportivo "José María Pino Suárez" de la Alcaldía Venustiano Carranza</t>
  </si>
  <si>
    <t>NOTA:  Recursos ejercidos bajo la Ley de Obras Públicas del Distrito Federal, con fundamento en la Ley de Coordinación Fiscal</t>
  </si>
  <si>
    <t>AVC/DGODU/LP/030/2019</t>
  </si>
  <si>
    <t>AVC/DGODU/LP/031/19</t>
  </si>
  <si>
    <t>AVC/DGODU/LP/034/2019</t>
  </si>
  <si>
    <t>AVC/DGODU/LP/034/19</t>
  </si>
  <si>
    <t>3</t>
  </si>
  <si>
    <t>206</t>
  </si>
  <si>
    <t>6</t>
  </si>
  <si>
    <t>6141</t>
  </si>
  <si>
    <t>LP-012-19</t>
  </si>
  <si>
    <t>LP-013-19</t>
  </si>
  <si>
    <t>LP-014-19</t>
  </si>
  <si>
    <t>CAGD690216GT1</t>
  </si>
  <si>
    <t>LP</t>
  </si>
  <si>
    <t>GDI1605169KY1</t>
  </si>
  <si>
    <t>CPE170407AP4</t>
  </si>
  <si>
    <t>DANIEL CASTILLO GUTIERREZ</t>
  </si>
  <si>
    <t>Mantenimiento, conservación al sistema de drenaje en las Colonias: Artes Gráficas, Arenal 1a. Sección, Alvaro Obregón, Arenal Puerto Aereo, Cuchilla Pantitlan, Ignacio Zaragoza, Jardín Balbuena,Magdalena Mixiuhca,Moctezuma 1a. Sección,Moctezuma 2a. Sección, Puebla , Romero Rubio, Pensador Mexicano, Simón Bolivar, Valentín Gómez Farías y 20 de Noviembre, en la Alcaldía Venustiano Carranza. Fondo  de Aportaciones para la Infraestructura social (FAIS)</t>
  </si>
  <si>
    <t>Mantenimiento, conservación y rehabilitación de Infraestructura de agua potable en las Colonias: Azteca, Ignacio Zaragoza, Lorenzo Boturini, Merced Balbuena, Moctezuma 2a. Sección, Peñon de los Baños,Popular Rastro, Romero Rubio, Valentín Gómez Farías y Valle Gómez en la Alcaldía Venustiano Carranza.  Fondo  de Aportaciones para la Infraestructura social (FAIS)</t>
  </si>
  <si>
    <t xml:space="preserve">Mantenimiento,  conservación y rehabilitación de 06 Planteles de Nivel Básico: 1.- Primaria León Guzmán, 2.- Primaria Participación Social No. 4, 3.- Primaria Roberto Lara y López, 4.- Primaria Club de Leones, 5.- Primaria Prof. Eliseo Bandala Fernandez y 6.- CENDI Guadalupe I. Ramírez en la Alcaldía Venustiano Carranza. </t>
  </si>
  <si>
    <t>Mantenimiento,  conservación y rehabilitación de 06 Planteles de Nivel Básico: 1.- Primaria León Guzmán, 2.- Primaria Participación Social No. 4, 3.- Primaria Roberto Lara y López, 4.- Primaria Club de Leones, 5.- Primaria Prof. Eliseo Bandala Fernandez y 6.- CENDI Guadalupe I. Ramírez en la Alcaldía Venustiano Carranza. Fondo  de Aportaciones para la Infraestructura social (FAIS)</t>
  </si>
  <si>
    <t>Grac 10 S:A de C.V.</t>
  </si>
  <si>
    <t>Construcciones Pehualli, S.A de C.V.</t>
  </si>
  <si>
    <t>Contratos 2019</t>
  </si>
  <si>
    <t>Alcaldia Venustiano Carranza</t>
  </si>
  <si>
    <t>O2D159003</t>
  </si>
  <si>
    <t>ESTATUS DEL CONTRATO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</si>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</sst>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49" fontId="0" fillId="0" borderId="0" xfId="0" applyNumberFormat="1" applyAlignment="1">
      <alignment horizontal="center" vertical="top"/>
    </xf>
    <xf numFmtId="0" fontId="2" fillId="0" borderId="0" xfId="2" applyFont="1" applyBorder="1" applyAlignment="1">
      <alignment horizontal="justify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/>
    <xf numFmtId="4" fontId="1" fillId="0" borderId="0" xfId="0" applyNumberFormat="1" applyFont="1" applyAlignment="1">
      <alignment horizontal="center" vertical="center"/>
    </xf>
    <xf numFmtId="14" fontId="4" fillId="0" borderId="0" xfId="2" applyNumberFormat="1" applyFont="1" applyFill="1" applyBorder="1"/>
    <xf numFmtId="0" fontId="1" fillId="0" borderId="0" xfId="0" applyFont="1" applyAlignment="1">
      <alignment horizontal="justify" vertical="center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5" xfId="0" applyBorder="1"/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/>
    <xf numFmtId="4" fontId="2" fillId="0" borderId="6" xfId="0" applyNumberFormat="1" applyFont="1" applyBorder="1" applyAlignment="1">
      <alignment vertical="top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vertical="top" wrapText="1"/>
    </xf>
    <xf numFmtId="0" fontId="5" fillId="0" borderId="0" xfId="0" applyFont="1"/>
    <xf numFmtId="0" fontId="5" fillId="0" borderId="7" xfId="0" applyFont="1" applyBorder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3" fillId="3" borderId="0" xfId="0" applyNumberFormat="1" applyFont="1" applyFill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justify" vertical="center" wrapText="1"/>
    </xf>
    <xf numFmtId="0" fontId="2" fillId="0" borderId="2" xfId="0" applyNumberFormat="1" applyFont="1" applyBorder="1" applyAlignment="1">
      <alignment horizontal="justify" vertical="center" wrapText="1"/>
    </xf>
    <xf numFmtId="0" fontId="2" fillId="0" borderId="3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textRotation="90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F28"/>
  <sheetViews>
    <sheetView showGridLines="0" topLeftCell="A10" zoomScaleNormal="100" zoomScaleSheetLayoutView="85" workbookViewId="0">
      <pane xSplit="2" ySplit="2" topLeftCell="C12" activePane="bottomRight" state="frozen"/>
      <selection activeCell="A10" sqref="A10"/>
      <selection pane="topRight" activeCell="B10" sqref="B10"/>
      <selection pane="bottomLeft" activeCell="A12" sqref="A12"/>
      <selection pane="bottomRight" activeCell="T27" sqref="T27"/>
    </sheetView>
  </sheetViews>
  <sheetFormatPr baseColWidth="10" defaultRowHeight="12.75" x14ac:dyDescent="0.2"/>
  <cols>
    <col min="1" max="1" width="23.42578125" customWidth="1"/>
    <col min="2" max="3" width="3" bestFit="1" customWidth="1"/>
    <col min="4" max="10" width="5.140625" bestFit="1" customWidth="1"/>
    <col min="11" max="11" width="9.42578125" bestFit="1" customWidth="1"/>
    <col min="12" max="12" width="5.140625" bestFit="1" customWidth="1"/>
    <col min="13" max="13" width="3" bestFit="1" customWidth="1"/>
    <col min="14" max="14" width="5.140625" bestFit="1" customWidth="1"/>
    <col min="15" max="15" width="9.140625" style="1" bestFit="1" customWidth="1"/>
    <col min="16" max="16" width="9.5703125" style="1" bestFit="1" customWidth="1"/>
    <col min="17" max="17" width="13" bestFit="1" customWidth="1"/>
    <col min="18" max="18" width="4.42578125" bestFit="1" customWidth="1"/>
    <col min="19" max="19" width="23.7109375" bestFit="1" customWidth="1"/>
    <col min="20" max="20" width="70" style="7" customWidth="1"/>
    <col min="21" max="22" width="8.7109375" style="4" bestFit="1" customWidth="1"/>
    <col min="23" max="23" width="18" style="3" bestFit="1" customWidth="1"/>
    <col min="24" max="24" width="14.5703125" style="3" bestFit="1" customWidth="1"/>
    <col min="25" max="25" width="16.5703125" style="3" bestFit="1" customWidth="1"/>
    <col min="26" max="26" width="17.42578125" style="3" bestFit="1" customWidth="1"/>
    <col min="27" max="27" width="17.5703125" style="5" bestFit="1" customWidth="1"/>
    <col min="32" max="32" width="1.5703125" bestFit="1" customWidth="1"/>
  </cols>
  <sheetData>
    <row r="3" spans="1:32" x14ac:dyDescent="0.2">
      <c r="T3" s="2" t="s">
        <v>77</v>
      </c>
    </row>
    <row r="4" spans="1:32" x14ac:dyDescent="0.2">
      <c r="T4" s="2" t="s">
        <v>0</v>
      </c>
    </row>
    <row r="5" spans="1:32" x14ac:dyDescent="0.2">
      <c r="T5" s="2" t="s">
        <v>1</v>
      </c>
    </row>
    <row r="6" spans="1:32" x14ac:dyDescent="0.2">
      <c r="T6" s="2" t="s">
        <v>2</v>
      </c>
      <c r="U6" s="6"/>
    </row>
    <row r="7" spans="1:32" x14ac:dyDescent="0.2">
      <c r="T7" s="7" t="s">
        <v>76</v>
      </c>
    </row>
    <row r="8" spans="1:32" x14ac:dyDescent="0.2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10" spans="1:32" ht="24" customHeight="1" x14ac:dyDescent="0.2">
      <c r="A10" s="39" t="s">
        <v>19</v>
      </c>
      <c r="B10" s="68" t="s">
        <v>3</v>
      </c>
      <c r="C10" s="68" t="s">
        <v>4</v>
      </c>
      <c r="D10" s="68" t="s">
        <v>5</v>
      </c>
      <c r="E10" s="68" t="s">
        <v>6</v>
      </c>
      <c r="F10" s="68" t="s">
        <v>7</v>
      </c>
      <c r="G10" s="68" t="s">
        <v>8</v>
      </c>
      <c r="H10" s="66" t="s">
        <v>9</v>
      </c>
      <c r="I10" s="66" t="s">
        <v>10</v>
      </c>
      <c r="J10" s="66" t="s">
        <v>11</v>
      </c>
      <c r="K10" s="66" t="s">
        <v>12</v>
      </c>
      <c r="L10" s="66" t="s">
        <v>13</v>
      </c>
      <c r="M10" s="66" t="s">
        <v>14</v>
      </c>
      <c r="N10" s="66" t="s">
        <v>15</v>
      </c>
      <c r="O10" s="62" t="s">
        <v>16</v>
      </c>
      <c r="P10" s="62" t="s">
        <v>17</v>
      </c>
      <c r="Q10" s="39" t="s">
        <v>18</v>
      </c>
      <c r="R10" s="39" t="s">
        <v>20</v>
      </c>
      <c r="S10" s="39" t="s">
        <v>21</v>
      </c>
      <c r="T10" s="39" t="s">
        <v>22</v>
      </c>
      <c r="U10" s="65" t="s">
        <v>23</v>
      </c>
      <c r="V10" s="65"/>
      <c r="W10" s="35" t="s">
        <v>24</v>
      </c>
      <c r="X10" s="35" t="s">
        <v>25</v>
      </c>
      <c r="Y10" s="35" t="s">
        <v>26</v>
      </c>
      <c r="Z10" s="35" t="s">
        <v>27</v>
      </c>
      <c r="AA10" s="35" t="s">
        <v>28</v>
      </c>
      <c r="AB10" s="35" t="s">
        <v>79</v>
      </c>
      <c r="AF10" t="s">
        <v>29</v>
      </c>
    </row>
    <row r="11" spans="1:32" ht="17.25" customHeight="1" x14ac:dyDescent="0.2">
      <c r="A11" s="39"/>
      <c r="B11" s="68"/>
      <c r="C11" s="68"/>
      <c r="D11" s="68"/>
      <c r="E11" s="68"/>
      <c r="F11" s="68"/>
      <c r="G11" s="68"/>
      <c r="H11" s="66"/>
      <c r="I11" s="66"/>
      <c r="J11" s="66"/>
      <c r="K11" s="66"/>
      <c r="L11" s="66"/>
      <c r="M11" s="66"/>
      <c r="N11" s="66"/>
      <c r="O11" s="63"/>
      <c r="P11" s="63"/>
      <c r="Q11" s="39"/>
      <c r="R11" s="39"/>
      <c r="S11" s="39"/>
      <c r="T11" s="39"/>
      <c r="U11" s="27" t="s">
        <v>30</v>
      </c>
      <c r="V11" s="27" t="s">
        <v>31</v>
      </c>
      <c r="W11" s="35"/>
      <c r="X11" s="35"/>
      <c r="Y11" s="35"/>
      <c r="Z11" s="64"/>
      <c r="AA11" s="35"/>
      <c r="AB11" s="35"/>
    </row>
    <row r="12" spans="1:32" s="29" customFormat="1" ht="13.5" thickBot="1" x14ac:dyDescent="0.25">
      <c r="A12" s="51" t="s">
        <v>45</v>
      </c>
      <c r="B12" s="59" t="s">
        <v>33</v>
      </c>
      <c r="C12" s="59" t="s">
        <v>38</v>
      </c>
      <c r="D12" s="59" t="s">
        <v>32</v>
      </c>
      <c r="E12" s="59" t="s">
        <v>39</v>
      </c>
      <c r="F12" s="59" t="s">
        <v>40</v>
      </c>
      <c r="G12" s="56" t="s">
        <v>41</v>
      </c>
      <c r="H12" s="53" t="s">
        <v>32</v>
      </c>
      <c r="I12" s="53" t="s">
        <v>34</v>
      </c>
      <c r="J12" s="53" t="s">
        <v>35</v>
      </c>
      <c r="K12" s="53" t="s">
        <v>36</v>
      </c>
      <c r="L12" s="53" t="s">
        <v>33</v>
      </c>
      <c r="M12" s="53" t="s">
        <v>32</v>
      </c>
      <c r="N12" s="56" t="s">
        <v>37</v>
      </c>
      <c r="O12" s="53" t="s">
        <v>42</v>
      </c>
      <c r="P12" s="53" t="s">
        <v>43</v>
      </c>
      <c r="Q12" s="50" t="s">
        <v>44</v>
      </c>
      <c r="R12" s="50" t="s">
        <v>10</v>
      </c>
      <c r="S12" s="50" t="s">
        <v>46</v>
      </c>
      <c r="T12" s="47" t="s">
        <v>47</v>
      </c>
      <c r="U12" s="44">
        <v>43601</v>
      </c>
      <c r="V12" s="44">
        <v>43792</v>
      </c>
      <c r="W12" s="41">
        <f>Y12/1.16</f>
        <v>517241.37931034487</v>
      </c>
      <c r="X12" s="41">
        <f>W12*0.16</f>
        <v>82758.620689655174</v>
      </c>
      <c r="Y12" s="41">
        <v>600000</v>
      </c>
      <c r="Z12" s="41">
        <v>0</v>
      </c>
      <c r="AA12" s="36">
        <f>Y12+Z12</f>
        <v>600000</v>
      </c>
      <c r="AB12" s="36" t="s">
        <v>80</v>
      </c>
    </row>
    <row r="13" spans="1:32" s="29" customFormat="1" ht="13.5" thickBot="1" x14ac:dyDescent="0.25">
      <c r="A13" s="61"/>
      <c r="B13" s="59"/>
      <c r="C13" s="59"/>
      <c r="D13" s="59"/>
      <c r="E13" s="59"/>
      <c r="F13" s="59"/>
      <c r="G13" s="56"/>
      <c r="H13" s="53"/>
      <c r="I13" s="53"/>
      <c r="J13" s="53"/>
      <c r="K13" s="53"/>
      <c r="L13" s="53"/>
      <c r="M13" s="53"/>
      <c r="N13" s="56"/>
      <c r="O13" s="53"/>
      <c r="P13" s="53"/>
      <c r="Q13" s="50"/>
      <c r="R13" s="50"/>
      <c r="S13" s="50"/>
      <c r="T13" s="47"/>
      <c r="U13" s="44"/>
      <c r="V13" s="44"/>
      <c r="W13" s="41"/>
      <c r="X13" s="41"/>
      <c r="Y13" s="41"/>
      <c r="Z13" s="41"/>
      <c r="AA13" s="36"/>
      <c r="AB13" s="36"/>
    </row>
    <row r="14" spans="1:32" s="29" customFormat="1" ht="13.5" thickBot="1" x14ac:dyDescent="0.25">
      <c r="A14" s="61"/>
      <c r="B14" s="59"/>
      <c r="C14" s="59"/>
      <c r="D14" s="59"/>
      <c r="E14" s="59"/>
      <c r="F14" s="59"/>
      <c r="G14" s="56"/>
      <c r="H14" s="53"/>
      <c r="I14" s="53"/>
      <c r="J14" s="53"/>
      <c r="K14" s="53"/>
      <c r="L14" s="53"/>
      <c r="M14" s="53"/>
      <c r="N14" s="56"/>
      <c r="O14" s="53"/>
      <c r="P14" s="53"/>
      <c r="Q14" s="50"/>
      <c r="R14" s="50"/>
      <c r="S14" s="50"/>
      <c r="T14" s="47"/>
      <c r="U14" s="44"/>
      <c r="V14" s="44"/>
      <c r="W14" s="41"/>
      <c r="X14" s="41"/>
      <c r="Y14" s="41"/>
      <c r="Z14" s="41"/>
      <c r="AA14" s="36"/>
      <c r="AB14" s="36"/>
    </row>
    <row r="15" spans="1:32" s="29" customFormat="1" ht="13.5" thickBot="1" x14ac:dyDescent="0.25">
      <c r="A15" s="61"/>
      <c r="B15" s="59"/>
      <c r="C15" s="59"/>
      <c r="D15" s="59"/>
      <c r="E15" s="59"/>
      <c r="F15" s="59"/>
      <c r="G15" s="56"/>
      <c r="H15" s="53"/>
      <c r="I15" s="53"/>
      <c r="J15" s="53"/>
      <c r="K15" s="53"/>
      <c r="L15" s="53"/>
      <c r="M15" s="53"/>
      <c r="N15" s="56"/>
      <c r="O15" s="53"/>
      <c r="P15" s="53"/>
      <c r="Q15" s="50"/>
      <c r="R15" s="50"/>
      <c r="S15" s="50"/>
      <c r="T15" s="47"/>
      <c r="U15" s="44"/>
      <c r="V15" s="44"/>
      <c r="W15" s="41"/>
      <c r="X15" s="41"/>
      <c r="Y15" s="41"/>
      <c r="Z15" s="41"/>
      <c r="AA15" s="36"/>
      <c r="AB15" s="36"/>
    </row>
    <row r="16" spans="1:32" s="29" customFormat="1" ht="13.5" thickBot="1" x14ac:dyDescent="0.25">
      <c r="A16" s="61"/>
      <c r="B16" s="59"/>
      <c r="C16" s="59"/>
      <c r="D16" s="59"/>
      <c r="E16" s="59"/>
      <c r="F16" s="59"/>
      <c r="G16" s="56"/>
      <c r="H16" s="53"/>
      <c r="I16" s="53"/>
      <c r="J16" s="53"/>
      <c r="K16" s="53"/>
      <c r="L16" s="53"/>
      <c r="M16" s="53"/>
      <c r="N16" s="56"/>
      <c r="O16" s="53"/>
      <c r="P16" s="53"/>
      <c r="Q16" s="50"/>
      <c r="R16" s="50"/>
      <c r="S16" s="50"/>
      <c r="T16" s="47"/>
      <c r="U16" s="44"/>
      <c r="V16" s="44"/>
      <c r="W16" s="41"/>
      <c r="X16" s="41"/>
      <c r="Y16" s="41"/>
      <c r="Z16" s="41"/>
      <c r="AA16" s="36"/>
      <c r="AB16" s="36"/>
    </row>
    <row r="17" spans="1:28" s="29" customFormat="1" ht="13.5" thickBot="1" x14ac:dyDescent="0.25">
      <c r="A17" s="61"/>
      <c r="B17" s="59"/>
      <c r="C17" s="59"/>
      <c r="D17" s="59"/>
      <c r="E17" s="59"/>
      <c r="F17" s="59"/>
      <c r="G17" s="56"/>
      <c r="H17" s="53"/>
      <c r="I17" s="53"/>
      <c r="J17" s="53"/>
      <c r="K17" s="53"/>
      <c r="L17" s="53"/>
      <c r="M17" s="53"/>
      <c r="N17" s="56"/>
      <c r="O17" s="53"/>
      <c r="P17" s="53"/>
      <c r="Q17" s="50"/>
      <c r="R17" s="50"/>
      <c r="S17" s="50"/>
      <c r="T17" s="47"/>
      <c r="U17" s="44"/>
      <c r="V17" s="44"/>
      <c r="W17" s="41"/>
      <c r="X17" s="41"/>
      <c r="Y17" s="41"/>
      <c r="Z17" s="41"/>
      <c r="AA17" s="36"/>
      <c r="AB17" s="36"/>
    </row>
    <row r="18" spans="1:28" s="29" customFormat="1" ht="13.5" thickBot="1" x14ac:dyDescent="0.25">
      <c r="A18" s="61"/>
      <c r="B18" s="59"/>
      <c r="C18" s="59"/>
      <c r="D18" s="59"/>
      <c r="E18" s="59"/>
      <c r="F18" s="59"/>
      <c r="G18" s="56"/>
      <c r="H18" s="53"/>
      <c r="I18" s="53"/>
      <c r="J18" s="53"/>
      <c r="K18" s="53"/>
      <c r="L18" s="53"/>
      <c r="M18" s="53"/>
      <c r="N18" s="56"/>
      <c r="O18" s="53"/>
      <c r="P18" s="53"/>
      <c r="Q18" s="50"/>
      <c r="R18" s="50"/>
      <c r="S18" s="50"/>
      <c r="T18" s="48"/>
      <c r="U18" s="44"/>
      <c r="V18" s="44"/>
      <c r="W18" s="42"/>
      <c r="X18" s="42"/>
      <c r="Y18" s="42"/>
      <c r="Z18" s="42"/>
      <c r="AA18" s="37"/>
      <c r="AB18" s="37"/>
    </row>
    <row r="19" spans="1:28" s="29" customFormat="1" ht="13.5" thickBot="1" x14ac:dyDescent="0.25">
      <c r="A19" s="61" t="s">
        <v>50</v>
      </c>
      <c r="B19" s="58" t="s">
        <v>33</v>
      </c>
      <c r="C19" s="58" t="s">
        <v>38</v>
      </c>
      <c r="D19" s="58" t="s">
        <v>32</v>
      </c>
      <c r="E19" s="58" t="s">
        <v>39</v>
      </c>
      <c r="F19" s="58" t="s">
        <v>40</v>
      </c>
      <c r="G19" s="52" t="s">
        <v>41</v>
      </c>
      <c r="H19" s="52" t="s">
        <v>32</v>
      </c>
      <c r="I19" s="52" t="s">
        <v>34</v>
      </c>
      <c r="J19" s="52" t="s">
        <v>35</v>
      </c>
      <c r="K19" s="52" t="s">
        <v>36</v>
      </c>
      <c r="L19" s="52" t="s">
        <v>33</v>
      </c>
      <c r="M19" s="52" t="s">
        <v>32</v>
      </c>
      <c r="N19" s="55" t="s">
        <v>37</v>
      </c>
      <c r="O19" s="52" t="s">
        <v>42</v>
      </c>
      <c r="P19" s="52" t="s">
        <v>48</v>
      </c>
      <c r="Q19" s="49" t="s">
        <v>49</v>
      </c>
      <c r="R19" s="49" t="s">
        <v>10</v>
      </c>
      <c r="S19" s="49" t="s">
        <v>51</v>
      </c>
      <c r="T19" s="46" t="s">
        <v>52</v>
      </c>
      <c r="U19" s="43">
        <v>43609</v>
      </c>
      <c r="V19" s="43">
        <v>43786</v>
      </c>
      <c r="W19" s="40">
        <f>Y19/1.16</f>
        <v>16724137.931034483</v>
      </c>
      <c r="X19" s="40">
        <f>W19*0.16</f>
        <v>2675862.0689655175</v>
      </c>
      <c r="Y19" s="40">
        <v>19400000</v>
      </c>
      <c r="Z19" s="40">
        <v>0</v>
      </c>
      <c r="AA19" s="38">
        <f>Y19+Z19</f>
        <v>19400000</v>
      </c>
      <c r="AB19" s="38" t="s">
        <v>80</v>
      </c>
    </row>
    <row r="20" spans="1:28" s="29" customFormat="1" ht="13.5" thickBot="1" x14ac:dyDescent="0.25">
      <c r="A20" s="61"/>
      <c r="B20" s="59"/>
      <c r="C20" s="59"/>
      <c r="D20" s="59"/>
      <c r="E20" s="59"/>
      <c r="F20" s="59"/>
      <c r="G20" s="53"/>
      <c r="H20" s="53"/>
      <c r="I20" s="53"/>
      <c r="J20" s="53"/>
      <c r="K20" s="53"/>
      <c r="L20" s="53"/>
      <c r="M20" s="53"/>
      <c r="N20" s="56"/>
      <c r="O20" s="53"/>
      <c r="P20" s="53"/>
      <c r="Q20" s="50"/>
      <c r="R20" s="50"/>
      <c r="S20" s="50"/>
      <c r="T20" s="47"/>
      <c r="U20" s="44"/>
      <c r="V20" s="44"/>
      <c r="W20" s="41"/>
      <c r="X20" s="41"/>
      <c r="Y20" s="41"/>
      <c r="Z20" s="41"/>
      <c r="AA20" s="36"/>
      <c r="AB20" s="36"/>
    </row>
    <row r="21" spans="1:28" s="29" customFormat="1" ht="13.5" thickBot="1" x14ac:dyDescent="0.25">
      <c r="A21" s="61"/>
      <c r="B21" s="59"/>
      <c r="C21" s="59"/>
      <c r="D21" s="59"/>
      <c r="E21" s="59"/>
      <c r="F21" s="59"/>
      <c r="G21" s="53"/>
      <c r="H21" s="53"/>
      <c r="I21" s="53"/>
      <c r="J21" s="53"/>
      <c r="K21" s="53"/>
      <c r="L21" s="53"/>
      <c r="M21" s="53"/>
      <c r="N21" s="56"/>
      <c r="O21" s="53"/>
      <c r="P21" s="53"/>
      <c r="Q21" s="50"/>
      <c r="R21" s="50"/>
      <c r="S21" s="50"/>
      <c r="T21" s="47"/>
      <c r="U21" s="44"/>
      <c r="V21" s="44"/>
      <c r="W21" s="41"/>
      <c r="X21" s="41"/>
      <c r="Y21" s="41"/>
      <c r="Z21" s="41"/>
      <c r="AA21" s="36"/>
      <c r="AB21" s="36"/>
    </row>
    <row r="22" spans="1:28" s="29" customFormat="1" ht="13.5" thickBot="1" x14ac:dyDescent="0.25">
      <c r="A22" s="61"/>
      <c r="B22" s="59"/>
      <c r="C22" s="59"/>
      <c r="D22" s="59"/>
      <c r="E22" s="59"/>
      <c r="F22" s="59"/>
      <c r="G22" s="53"/>
      <c r="H22" s="53"/>
      <c r="I22" s="53"/>
      <c r="J22" s="53"/>
      <c r="K22" s="53"/>
      <c r="L22" s="53"/>
      <c r="M22" s="53"/>
      <c r="N22" s="56"/>
      <c r="O22" s="53"/>
      <c r="P22" s="53"/>
      <c r="Q22" s="50"/>
      <c r="R22" s="50"/>
      <c r="S22" s="50"/>
      <c r="T22" s="47"/>
      <c r="U22" s="44"/>
      <c r="V22" s="44"/>
      <c r="W22" s="41"/>
      <c r="X22" s="41"/>
      <c r="Y22" s="41"/>
      <c r="Z22" s="41"/>
      <c r="AA22" s="36"/>
      <c r="AB22" s="36"/>
    </row>
    <row r="23" spans="1:28" s="29" customFormat="1" ht="13.5" thickBot="1" x14ac:dyDescent="0.25">
      <c r="A23" s="61"/>
      <c r="B23" s="59"/>
      <c r="C23" s="59"/>
      <c r="D23" s="59"/>
      <c r="E23" s="59"/>
      <c r="F23" s="59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0"/>
      <c r="R23" s="50"/>
      <c r="S23" s="50"/>
      <c r="T23" s="47"/>
      <c r="U23" s="44"/>
      <c r="V23" s="44"/>
      <c r="W23" s="41"/>
      <c r="X23" s="41"/>
      <c r="Y23" s="41"/>
      <c r="Z23" s="41"/>
      <c r="AA23" s="36"/>
      <c r="AB23" s="36"/>
    </row>
    <row r="24" spans="1:28" s="29" customFormat="1" ht="13.5" thickBot="1" x14ac:dyDescent="0.25">
      <c r="A24" s="61"/>
      <c r="B24" s="60"/>
      <c r="C24" s="60"/>
      <c r="D24" s="60"/>
      <c r="E24" s="60"/>
      <c r="F24" s="60"/>
      <c r="G24" s="54"/>
      <c r="H24" s="54"/>
      <c r="I24" s="54"/>
      <c r="J24" s="54"/>
      <c r="K24" s="54"/>
      <c r="L24" s="54"/>
      <c r="M24" s="54"/>
      <c r="N24" s="57"/>
      <c r="O24" s="54"/>
      <c r="P24" s="54"/>
      <c r="Q24" s="51"/>
      <c r="R24" s="51"/>
      <c r="S24" s="51"/>
      <c r="T24" s="48"/>
      <c r="U24" s="45"/>
      <c r="V24" s="45"/>
      <c r="W24" s="42"/>
      <c r="X24" s="42"/>
      <c r="Y24" s="42"/>
      <c r="Z24" s="42"/>
      <c r="AA24" s="37"/>
      <c r="AB24" s="37"/>
    </row>
    <row r="25" spans="1:28" ht="13.5" thickBot="1" x14ac:dyDescent="0.25">
      <c r="A25" s="10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  <c r="M25" s="9"/>
      <c r="N25" s="9"/>
      <c r="O25" s="8"/>
      <c r="P25" s="8"/>
      <c r="Q25" s="9"/>
      <c r="R25" s="9"/>
      <c r="S25" s="9"/>
      <c r="T25" s="11"/>
      <c r="U25" s="13"/>
      <c r="V25" s="13"/>
      <c r="W25" s="12"/>
      <c r="X25" s="12"/>
      <c r="Y25" s="12"/>
      <c r="Z25" s="12"/>
      <c r="AA25" s="12"/>
      <c r="AB25" s="34"/>
    </row>
    <row r="26" spans="1:28" ht="13.5" thickTop="1" x14ac:dyDescent="0.2">
      <c r="A26" s="16"/>
      <c r="B26" s="14"/>
      <c r="C26" s="14"/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4"/>
      <c r="P26" s="14"/>
      <c r="Q26" s="17"/>
      <c r="R26" s="17"/>
      <c r="S26" s="17"/>
      <c r="T26" s="18"/>
      <c r="U26" s="20"/>
      <c r="V26" s="20"/>
      <c r="W26" s="19"/>
      <c r="X26" s="19"/>
      <c r="Y26" s="19"/>
      <c r="Z26" s="19"/>
      <c r="AA26" s="19"/>
      <c r="AB26" s="33"/>
    </row>
    <row r="27" spans="1:28" s="24" customFormat="1" ht="15" x14ac:dyDescent="0.2">
      <c r="B27" s="21"/>
      <c r="C27" s="21"/>
      <c r="D27" s="21"/>
      <c r="E27" s="21"/>
      <c r="F27" s="21"/>
      <c r="G27" s="22"/>
      <c r="H27" s="22"/>
      <c r="I27" s="22"/>
      <c r="J27" s="22"/>
      <c r="K27" s="22"/>
      <c r="L27" s="22"/>
      <c r="M27" s="22"/>
      <c r="N27" s="22"/>
      <c r="O27" s="23"/>
      <c r="P27" s="23"/>
      <c r="Q27" s="25"/>
      <c r="R27" s="22"/>
      <c r="S27" s="22"/>
      <c r="T27" s="32"/>
      <c r="U27" s="26"/>
      <c r="V27" s="26"/>
      <c r="W27" s="30">
        <f>SUBTOTAL(9,W12:W24)</f>
        <v>17241379.310344826</v>
      </c>
      <c r="X27" s="30">
        <f>SUBTOTAL(9,X12:X24)</f>
        <v>2758620.6896551726</v>
      </c>
      <c r="Y27" s="30">
        <f>SUBTOTAL(9,Y12:Y24)</f>
        <v>20000000</v>
      </c>
      <c r="Z27" s="30">
        <f>SUBTOTAL(9,Z12:Z24)</f>
        <v>0</v>
      </c>
      <c r="AA27" s="30">
        <f>SUBTOTAL(9,AA12:AA24)</f>
        <v>20000000</v>
      </c>
    </row>
    <row r="28" spans="1:28" ht="18" x14ac:dyDescent="0.25">
      <c r="A28" s="31" t="s">
        <v>53</v>
      </c>
    </row>
  </sheetData>
  <mergeCells count="84">
    <mergeCell ref="N10:N11"/>
    <mergeCell ref="B8:AA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R10:R11"/>
    <mergeCell ref="S10:S11"/>
    <mergeCell ref="T10:T11"/>
    <mergeCell ref="O10:O11"/>
    <mergeCell ref="P10:P11"/>
    <mergeCell ref="Q10:Q11"/>
    <mergeCell ref="AA10:AA11"/>
    <mergeCell ref="X10:X11"/>
    <mergeCell ref="Y10:Y11"/>
    <mergeCell ref="Z10:Z11"/>
    <mergeCell ref="U10:V10"/>
    <mergeCell ref="W10:W11"/>
    <mergeCell ref="J12:J18"/>
    <mergeCell ref="A12:A18"/>
    <mergeCell ref="B12:B18"/>
    <mergeCell ref="C12:C18"/>
    <mergeCell ref="D12:D18"/>
    <mergeCell ref="E12:E18"/>
    <mergeCell ref="F12:F18"/>
    <mergeCell ref="G12:G18"/>
    <mergeCell ref="H12:H18"/>
    <mergeCell ref="I12:I18"/>
    <mergeCell ref="S12:S18"/>
    <mergeCell ref="T12:T18"/>
    <mergeCell ref="Q12:Q18"/>
    <mergeCell ref="R12:R18"/>
    <mergeCell ref="K12:K18"/>
    <mergeCell ref="L12:L18"/>
    <mergeCell ref="M12:M18"/>
    <mergeCell ref="N12:N18"/>
    <mergeCell ref="O12:O18"/>
    <mergeCell ref="P12:P18"/>
    <mergeCell ref="AA12:AA18"/>
    <mergeCell ref="Y12:Y18"/>
    <mergeCell ref="Z12:Z18"/>
    <mergeCell ref="U12:U18"/>
    <mergeCell ref="V12:V18"/>
    <mergeCell ref="W12:W18"/>
    <mergeCell ref="X12:X18"/>
    <mergeCell ref="A19:A24"/>
    <mergeCell ref="B19:B24"/>
    <mergeCell ref="C19:C24"/>
    <mergeCell ref="D19:D24"/>
    <mergeCell ref="E19:E24"/>
    <mergeCell ref="M19:M24"/>
    <mergeCell ref="N19:N24"/>
    <mergeCell ref="O19:O24"/>
    <mergeCell ref="P19:P24"/>
    <mergeCell ref="F19:F24"/>
    <mergeCell ref="G19:G24"/>
    <mergeCell ref="H19:H24"/>
    <mergeCell ref="I19:I24"/>
    <mergeCell ref="J19:J24"/>
    <mergeCell ref="K19:K24"/>
    <mergeCell ref="AB10:AB11"/>
    <mergeCell ref="AB12:AB18"/>
    <mergeCell ref="AB19:AB24"/>
    <mergeCell ref="A10:A11"/>
    <mergeCell ref="Z19:Z24"/>
    <mergeCell ref="AA19:AA24"/>
    <mergeCell ref="U19:U24"/>
    <mergeCell ref="V19:V24"/>
    <mergeCell ref="W19:W24"/>
    <mergeCell ref="X19:X24"/>
    <mergeCell ref="Y19:Y24"/>
    <mergeCell ref="T19:T24"/>
    <mergeCell ref="Q19:Q24"/>
    <mergeCell ref="R19:R24"/>
    <mergeCell ref="S19:S24"/>
    <mergeCell ref="L19:L24"/>
  </mergeCells>
  <pageMargins left="0.39370078740157483" right="0.31496062992125984" top="0.35433070866141736" bottom="0.35433070866141736" header="0" footer="0"/>
  <pageSetup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F43"/>
  <sheetViews>
    <sheetView showGridLines="0" tabSelected="1" topLeftCell="A10" zoomScaleNormal="100" zoomScaleSheetLayoutView="85" workbookViewId="0">
      <pane xSplit="2" ySplit="2" topLeftCell="Q12" activePane="bottomRight" state="frozen"/>
      <selection activeCell="A10" sqref="A10"/>
      <selection pane="topRight" activeCell="B10" sqref="B10"/>
      <selection pane="bottomLeft" activeCell="A12" sqref="A12"/>
      <selection pane="bottomRight" activeCell="T43" sqref="T43"/>
    </sheetView>
  </sheetViews>
  <sheetFormatPr baseColWidth="10" defaultRowHeight="12.75" x14ac:dyDescent="0.2"/>
  <cols>
    <col min="1" max="1" width="24.28515625" customWidth="1"/>
    <col min="2" max="4" width="3" bestFit="1" customWidth="1"/>
    <col min="5" max="5" width="3.5703125" bestFit="1" customWidth="1"/>
    <col min="6" max="10" width="3" bestFit="1" customWidth="1"/>
    <col min="11" max="11" width="4.42578125" bestFit="1" customWidth="1"/>
    <col min="12" max="14" width="3" bestFit="1" customWidth="1"/>
    <col min="15" max="15" width="11.5703125" style="1" customWidth="1"/>
    <col min="16" max="16" width="9.5703125" style="1" bestFit="1" customWidth="1"/>
    <col min="17" max="17" width="13.5703125" bestFit="1" customWidth="1"/>
    <col min="18" max="18" width="4.42578125" bestFit="1" customWidth="1"/>
    <col min="19" max="19" width="23.7109375" bestFit="1" customWidth="1"/>
    <col min="20" max="20" width="77.140625" style="7" customWidth="1"/>
    <col min="21" max="22" width="8.7109375" style="4" bestFit="1" customWidth="1"/>
    <col min="23" max="23" width="18" style="3" bestFit="1" customWidth="1"/>
    <col min="24" max="24" width="13.42578125" style="3" customWidth="1"/>
    <col min="25" max="25" width="16.5703125" style="3" bestFit="1" customWidth="1"/>
    <col min="26" max="26" width="10.7109375" style="3" customWidth="1"/>
    <col min="27" max="27" width="17.5703125" style="5" bestFit="1" customWidth="1"/>
    <col min="32" max="32" width="1.5703125" bestFit="1" customWidth="1"/>
  </cols>
  <sheetData>
    <row r="3" spans="1:32" x14ac:dyDescent="0.2">
      <c r="T3" s="2" t="s">
        <v>77</v>
      </c>
    </row>
    <row r="4" spans="1:32" x14ac:dyDescent="0.2">
      <c r="T4" s="2" t="s">
        <v>0</v>
      </c>
    </row>
    <row r="5" spans="1:32" x14ac:dyDescent="0.2">
      <c r="T5" s="2" t="s">
        <v>1</v>
      </c>
    </row>
    <row r="6" spans="1:32" x14ac:dyDescent="0.2">
      <c r="T6" s="2" t="s">
        <v>2</v>
      </c>
      <c r="U6" s="6"/>
    </row>
    <row r="7" spans="1:32" x14ac:dyDescent="0.2">
      <c r="T7" s="7" t="s">
        <v>76</v>
      </c>
    </row>
    <row r="8" spans="1:32" x14ac:dyDescent="0.2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10" spans="1:32" ht="28.5" customHeight="1" x14ac:dyDescent="0.2">
      <c r="A10" s="39" t="s">
        <v>19</v>
      </c>
      <c r="B10" s="68" t="s">
        <v>3</v>
      </c>
      <c r="C10" s="68" t="s">
        <v>4</v>
      </c>
      <c r="D10" s="68" t="s">
        <v>5</v>
      </c>
      <c r="E10" s="68" t="s">
        <v>6</v>
      </c>
      <c r="F10" s="68" t="s">
        <v>7</v>
      </c>
      <c r="G10" s="68" t="s">
        <v>8</v>
      </c>
      <c r="H10" s="66" t="s">
        <v>9</v>
      </c>
      <c r="I10" s="66" t="s">
        <v>10</v>
      </c>
      <c r="J10" s="66" t="s">
        <v>11</v>
      </c>
      <c r="K10" s="66" t="s">
        <v>12</v>
      </c>
      <c r="L10" s="66" t="s">
        <v>13</v>
      </c>
      <c r="M10" s="66" t="s">
        <v>14</v>
      </c>
      <c r="N10" s="66" t="s">
        <v>15</v>
      </c>
      <c r="O10" s="62" t="s">
        <v>16</v>
      </c>
      <c r="P10" s="62" t="s">
        <v>17</v>
      </c>
      <c r="Q10" s="39" t="s">
        <v>18</v>
      </c>
      <c r="R10" s="39" t="s">
        <v>20</v>
      </c>
      <c r="S10" s="39" t="s">
        <v>21</v>
      </c>
      <c r="T10" s="39" t="s">
        <v>22</v>
      </c>
      <c r="U10" s="65" t="s">
        <v>23</v>
      </c>
      <c r="V10" s="65"/>
      <c r="W10" s="35" t="s">
        <v>24</v>
      </c>
      <c r="X10" s="35" t="s">
        <v>25</v>
      </c>
      <c r="Y10" s="35" t="s">
        <v>26</v>
      </c>
      <c r="Z10" s="35" t="s">
        <v>27</v>
      </c>
      <c r="AA10" s="35" t="s">
        <v>28</v>
      </c>
      <c r="AB10" s="35" t="s">
        <v>79</v>
      </c>
      <c r="AF10" t="s">
        <v>29</v>
      </c>
    </row>
    <row r="11" spans="1:32" ht="21.75" customHeight="1" x14ac:dyDescent="0.2">
      <c r="A11" s="39"/>
      <c r="B11" s="68"/>
      <c r="C11" s="68"/>
      <c r="D11" s="68"/>
      <c r="E11" s="68"/>
      <c r="F11" s="68"/>
      <c r="G11" s="68"/>
      <c r="H11" s="66"/>
      <c r="I11" s="66"/>
      <c r="J11" s="66"/>
      <c r="K11" s="66"/>
      <c r="L11" s="66"/>
      <c r="M11" s="66"/>
      <c r="N11" s="66"/>
      <c r="O11" s="63"/>
      <c r="P11" s="63"/>
      <c r="Q11" s="39"/>
      <c r="R11" s="39"/>
      <c r="S11" s="39"/>
      <c r="T11" s="39"/>
      <c r="U11" s="28" t="s">
        <v>30</v>
      </c>
      <c r="V11" s="28" t="s">
        <v>31</v>
      </c>
      <c r="W11" s="35"/>
      <c r="X11" s="35"/>
      <c r="Y11" s="35"/>
      <c r="Z11" s="64"/>
      <c r="AA11" s="35"/>
      <c r="AB11" s="35"/>
    </row>
    <row r="12" spans="1:32" s="29" customFormat="1" ht="13.5" thickBot="1" x14ac:dyDescent="0.25">
      <c r="A12" s="51" t="s">
        <v>54</v>
      </c>
      <c r="B12" s="72" t="s">
        <v>33</v>
      </c>
      <c r="C12" s="72" t="s">
        <v>32</v>
      </c>
      <c r="D12" s="72" t="s">
        <v>58</v>
      </c>
      <c r="E12" s="72" t="s">
        <v>59</v>
      </c>
      <c r="F12" s="72" t="s">
        <v>40</v>
      </c>
      <c r="G12" s="71" t="s">
        <v>41</v>
      </c>
      <c r="H12" s="70" t="s">
        <v>60</v>
      </c>
      <c r="I12" s="70" t="s">
        <v>34</v>
      </c>
      <c r="J12" s="70" t="s">
        <v>35</v>
      </c>
      <c r="K12" s="70" t="s">
        <v>61</v>
      </c>
      <c r="L12" s="70" t="s">
        <v>33</v>
      </c>
      <c r="M12" s="70" t="s">
        <v>32</v>
      </c>
      <c r="N12" s="71" t="s">
        <v>37</v>
      </c>
      <c r="O12" s="70" t="s">
        <v>78</v>
      </c>
      <c r="P12" s="53" t="s">
        <v>62</v>
      </c>
      <c r="Q12" s="50" t="s">
        <v>65</v>
      </c>
      <c r="R12" s="50" t="s">
        <v>66</v>
      </c>
      <c r="S12" s="50" t="s">
        <v>69</v>
      </c>
      <c r="T12" s="47" t="s">
        <v>70</v>
      </c>
      <c r="U12" s="69">
        <v>43670</v>
      </c>
      <c r="V12" s="69">
        <v>43829</v>
      </c>
      <c r="W12" s="41">
        <v>16538302.310000001</v>
      </c>
      <c r="X12" s="41">
        <f>W12*0.16</f>
        <v>2646128.3696000003</v>
      </c>
      <c r="Y12" s="41">
        <f>+X12+W12</f>
        <v>19184430.6796</v>
      </c>
      <c r="Z12" s="41">
        <v>0</v>
      </c>
      <c r="AA12" s="36">
        <f>Y12+Z12</f>
        <v>19184430.6796</v>
      </c>
      <c r="AB12" s="36" t="s">
        <v>80</v>
      </c>
    </row>
    <row r="13" spans="1:32" s="29" customFormat="1" ht="13.5" thickBot="1" x14ac:dyDescent="0.25">
      <c r="A13" s="61"/>
      <c r="B13" s="59"/>
      <c r="C13" s="59"/>
      <c r="D13" s="59"/>
      <c r="E13" s="59"/>
      <c r="F13" s="59"/>
      <c r="G13" s="56"/>
      <c r="H13" s="53"/>
      <c r="I13" s="53"/>
      <c r="J13" s="53"/>
      <c r="K13" s="53"/>
      <c r="L13" s="53"/>
      <c r="M13" s="53"/>
      <c r="N13" s="56"/>
      <c r="O13" s="53"/>
      <c r="P13" s="53"/>
      <c r="Q13" s="50"/>
      <c r="R13" s="50"/>
      <c r="S13" s="50"/>
      <c r="T13" s="47"/>
      <c r="U13" s="44"/>
      <c r="V13" s="44"/>
      <c r="W13" s="41"/>
      <c r="X13" s="41"/>
      <c r="Y13" s="41"/>
      <c r="Z13" s="41"/>
      <c r="AA13" s="36"/>
      <c r="AB13" s="36"/>
    </row>
    <row r="14" spans="1:32" s="29" customFormat="1" ht="13.5" thickBot="1" x14ac:dyDescent="0.25">
      <c r="A14" s="61"/>
      <c r="B14" s="59"/>
      <c r="C14" s="59"/>
      <c r="D14" s="59"/>
      <c r="E14" s="59"/>
      <c r="F14" s="59"/>
      <c r="G14" s="56"/>
      <c r="H14" s="53"/>
      <c r="I14" s="53"/>
      <c r="J14" s="53"/>
      <c r="K14" s="53"/>
      <c r="L14" s="53"/>
      <c r="M14" s="53"/>
      <c r="N14" s="56"/>
      <c r="O14" s="53"/>
      <c r="P14" s="53"/>
      <c r="Q14" s="50"/>
      <c r="R14" s="50"/>
      <c r="S14" s="50"/>
      <c r="T14" s="47"/>
      <c r="U14" s="44"/>
      <c r="V14" s="44"/>
      <c r="W14" s="41"/>
      <c r="X14" s="41"/>
      <c r="Y14" s="41"/>
      <c r="Z14" s="41"/>
      <c r="AA14" s="36"/>
      <c r="AB14" s="36"/>
    </row>
    <row r="15" spans="1:32" s="29" customFormat="1" ht="13.5" thickBot="1" x14ac:dyDescent="0.25">
      <c r="A15" s="61"/>
      <c r="B15" s="59"/>
      <c r="C15" s="59"/>
      <c r="D15" s="59"/>
      <c r="E15" s="59"/>
      <c r="F15" s="59"/>
      <c r="G15" s="56"/>
      <c r="H15" s="53"/>
      <c r="I15" s="53"/>
      <c r="J15" s="53"/>
      <c r="K15" s="53"/>
      <c r="L15" s="53"/>
      <c r="M15" s="53"/>
      <c r="N15" s="56"/>
      <c r="O15" s="53"/>
      <c r="P15" s="53"/>
      <c r="Q15" s="50"/>
      <c r="R15" s="50"/>
      <c r="S15" s="50"/>
      <c r="T15" s="47"/>
      <c r="U15" s="44"/>
      <c r="V15" s="44"/>
      <c r="W15" s="41"/>
      <c r="X15" s="41"/>
      <c r="Y15" s="41"/>
      <c r="Z15" s="41"/>
      <c r="AA15" s="36"/>
      <c r="AB15" s="36"/>
    </row>
    <row r="16" spans="1:32" s="29" customFormat="1" ht="13.5" thickBot="1" x14ac:dyDescent="0.25">
      <c r="A16" s="61"/>
      <c r="B16" s="59"/>
      <c r="C16" s="59"/>
      <c r="D16" s="59"/>
      <c r="E16" s="59"/>
      <c r="F16" s="59"/>
      <c r="G16" s="56"/>
      <c r="H16" s="53"/>
      <c r="I16" s="53"/>
      <c r="J16" s="53"/>
      <c r="K16" s="53"/>
      <c r="L16" s="53"/>
      <c r="M16" s="53"/>
      <c r="N16" s="56"/>
      <c r="O16" s="53"/>
      <c r="P16" s="53"/>
      <c r="Q16" s="50"/>
      <c r="R16" s="50"/>
      <c r="S16" s="50"/>
      <c r="T16" s="47"/>
      <c r="U16" s="44"/>
      <c r="V16" s="44"/>
      <c r="W16" s="41"/>
      <c r="X16" s="41"/>
      <c r="Y16" s="41"/>
      <c r="Z16" s="41"/>
      <c r="AA16" s="36"/>
      <c r="AB16" s="36"/>
    </row>
    <row r="17" spans="1:28" s="29" customFormat="1" ht="13.5" thickBot="1" x14ac:dyDescent="0.25">
      <c r="A17" s="61"/>
      <c r="B17" s="59"/>
      <c r="C17" s="59"/>
      <c r="D17" s="59"/>
      <c r="E17" s="59"/>
      <c r="F17" s="59"/>
      <c r="G17" s="56"/>
      <c r="H17" s="53"/>
      <c r="I17" s="53"/>
      <c r="J17" s="53"/>
      <c r="K17" s="53"/>
      <c r="L17" s="53"/>
      <c r="M17" s="53"/>
      <c r="N17" s="56"/>
      <c r="O17" s="53"/>
      <c r="P17" s="53"/>
      <c r="Q17" s="50"/>
      <c r="R17" s="50"/>
      <c r="S17" s="50"/>
      <c r="T17" s="47"/>
      <c r="U17" s="44"/>
      <c r="V17" s="44"/>
      <c r="W17" s="41"/>
      <c r="X17" s="41"/>
      <c r="Y17" s="41"/>
      <c r="Z17" s="41"/>
      <c r="AA17" s="36"/>
      <c r="AB17" s="36"/>
    </row>
    <row r="18" spans="1:28" s="29" customFormat="1" ht="13.5" thickBot="1" x14ac:dyDescent="0.25">
      <c r="A18" s="61"/>
      <c r="B18" s="60"/>
      <c r="C18" s="60"/>
      <c r="D18" s="60"/>
      <c r="E18" s="60"/>
      <c r="F18" s="60"/>
      <c r="G18" s="57"/>
      <c r="H18" s="54"/>
      <c r="I18" s="54"/>
      <c r="J18" s="54"/>
      <c r="K18" s="54"/>
      <c r="L18" s="54"/>
      <c r="M18" s="54"/>
      <c r="N18" s="57"/>
      <c r="O18" s="54"/>
      <c r="P18" s="53"/>
      <c r="Q18" s="50"/>
      <c r="R18" s="50"/>
      <c r="S18" s="50"/>
      <c r="T18" s="48"/>
      <c r="U18" s="45"/>
      <c r="V18" s="45"/>
      <c r="W18" s="42"/>
      <c r="X18" s="42"/>
      <c r="Y18" s="42"/>
      <c r="Z18" s="42"/>
      <c r="AA18" s="37"/>
      <c r="AB18" s="37"/>
    </row>
    <row r="19" spans="1:28" s="29" customFormat="1" ht="13.5" thickBot="1" x14ac:dyDescent="0.25">
      <c r="A19" s="61" t="s">
        <v>54</v>
      </c>
      <c r="B19" s="58" t="s">
        <v>33</v>
      </c>
      <c r="C19" s="58" t="s">
        <v>32</v>
      </c>
      <c r="D19" s="58" t="s">
        <v>58</v>
      </c>
      <c r="E19" s="58" t="s">
        <v>59</v>
      </c>
      <c r="F19" s="58" t="s">
        <v>40</v>
      </c>
      <c r="G19" s="52" t="s">
        <v>41</v>
      </c>
      <c r="H19" s="52" t="s">
        <v>60</v>
      </c>
      <c r="I19" s="52" t="s">
        <v>34</v>
      </c>
      <c r="J19" s="52" t="s">
        <v>58</v>
      </c>
      <c r="K19" s="52" t="s">
        <v>61</v>
      </c>
      <c r="L19" s="52" t="s">
        <v>33</v>
      </c>
      <c r="M19" s="52" t="s">
        <v>32</v>
      </c>
      <c r="N19" s="55" t="s">
        <v>37</v>
      </c>
      <c r="O19" s="52" t="s">
        <v>42</v>
      </c>
      <c r="P19" s="52" t="s">
        <v>62</v>
      </c>
      <c r="Q19" s="49" t="s">
        <v>65</v>
      </c>
      <c r="R19" s="49" t="s">
        <v>66</v>
      </c>
      <c r="S19" s="49" t="s">
        <v>69</v>
      </c>
      <c r="T19" s="46" t="s">
        <v>70</v>
      </c>
      <c r="U19" s="43">
        <v>43670</v>
      </c>
      <c r="V19" s="43">
        <v>43829</v>
      </c>
      <c r="W19" s="40">
        <v>260219.83</v>
      </c>
      <c r="X19" s="40">
        <f>W19*0.16</f>
        <v>41635.1728</v>
      </c>
      <c r="Y19" s="40">
        <f>+X19+W19</f>
        <v>301855.00280000002</v>
      </c>
      <c r="Z19" s="40">
        <v>0</v>
      </c>
      <c r="AA19" s="38">
        <f>Y19+Z19</f>
        <v>301855.00280000002</v>
      </c>
      <c r="AB19" s="38" t="s">
        <v>80</v>
      </c>
    </row>
    <row r="20" spans="1:28" s="29" customFormat="1" ht="13.5" thickBot="1" x14ac:dyDescent="0.25">
      <c r="A20" s="61"/>
      <c r="B20" s="59"/>
      <c r="C20" s="59"/>
      <c r="D20" s="59"/>
      <c r="E20" s="59"/>
      <c r="F20" s="59"/>
      <c r="G20" s="53"/>
      <c r="H20" s="53"/>
      <c r="I20" s="53"/>
      <c r="J20" s="53"/>
      <c r="K20" s="53"/>
      <c r="L20" s="53"/>
      <c r="M20" s="53"/>
      <c r="N20" s="56"/>
      <c r="O20" s="53"/>
      <c r="P20" s="53"/>
      <c r="Q20" s="50"/>
      <c r="R20" s="50"/>
      <c r="S20" s="50"/>
      <c r="T20" s="47"/>
      <c r="U20" s="44"/>
      <c r="V20" s="44"/>
      <c r="W20" s="41"/>
      <c r="X20" s="41"/>
      <c r="Y20" s="41"/>
      <c r="Z20" s="41"/>
      <c r="AA20" s="36"/>
      <c r="AB20" s="36"/>
    </row>
    <row r="21" spans="1:28" s="29" customFormat="1" ht="13.5" thickBot="1" x14ac:dyDescent="0.25">
      <c r="A21" s="61"/>
      <c r="B21" s="59"/>
      <c r="C21" s="59"/>
      <c r="D21" s="59"/>
      <c r="E21" s="59"/>
      <c r="F21" s="59"/>
      <c r="G21" s="53"/>
      <c r="H21" s="53"/>
      <c r="I21" s="53"/>
      <c r="J21" s="53"/>
      <c r="K21" s="53"/>
      <c r="L21" s="53"/>
      <c r="M21" s="53"/>
      <c r="N21" s="56"/>
      <c r="O21" s="53"/>
      <c r="P21" s="53"/>
      <c r="Q21" s="50"/>
      <c r="R21" s="50"/>
      <c r="S21" s="50"/>
      <c r="T21" s="47"/>
      <c r="U21" s="44"/>
      <c r="V21" s="44"/>
      <c r="W21" s="41"/>
      <c r="X21" s="41"/>
      <c r="Y21" s="41"/>
      <c r="Z21" s="41"/>
      <c r="AA21" s="36"/>
      <c r="AB21" s="36"/>
    </row>
    <row r="22" spans="1:28" s="29" customFormat="1" ht="13.5" thickBot="1" x14ac:dyDescent="0.25">
      <c r="A22" s="61"/>
      <c r="B22" s="59"/>
      <c r="C22" s="59"/>
      <c r="D22" s="59"/>
      <c r="E22" s="59"/>
      <c r="F22" s="59"/>
      <c r="G22" s="53"/>
      <c r="H22" s="53"/>
      <c r="I22" s="53"/>
      <c r="J22" s="53"/>
      <c r="K22" s="53"/>
      <c r="L22" s="53"/>
      <c r="M22" s="53"/>
      <c r="N22" s="56"/>
      <c r="O22" s="53"/>
      <c r="P22" s="53"/>
      <c r="Q22" s="50"/>
      <c r="R22" s="50"/>
      <c r="S22" s="50"/>
      <c r="T22" s="47"/>
      <c r="U22" s="44"/>
      <c r="V22" s="44"/>
      <c r="W22" s="41"/>
      <c r="X22" s="41"/>
      <c r="Y22" s="41"/>
      <c r="Z22" s="41"/>
      <c r="AA22" s="36"/>
      <c r="AB22" s="36"/>
    </row>
    <row r="23" spans="1:28" s="29" customFormat="1" ht="13.5" thickBot="1" x14ac:dyDescent="0.25">
      <c r="A23" s="61"/>
      <c r="B23" s="59"/>
      <c r="C23" s="59"/>
      <c r="D23" s="59"/>
      <c r="E23" s="59"/>
      <c r="F23" s="59"/>
      <c r="G23" s="53"/>
      <c r="H23" s="53"/>
      <c r="I23" s="53"/>
      <c r="J23" s="53"/>
      <c r="K23" s="53"/>
      <c r="L23" s="53"/>
      <c r="M23" s="53"/>
      <c r="N23" s="56"/>
      <c r="O23" s="53"/>
      <c r="P23" s="53"/>
      <c r="Q23" s="50"/>
      <c r="R23" s="50"/>
      <c r="S23" s="50"/>
      <c r="T23" s="47"/>
      <c r="U23" s="44"/>
      <c r="V23" s="44"/>
      <c r="W23" s="41"/>
      <c r="X23" s="41"/>
      <c r="Y23" s="41"/>
      <c r="Z23" s="41"/>
      <c r="AA23" s="36"/>
      <c r="AB23" s="36"/>
    </row>
    <row r="24" spans="1:28" s="29" customFormat="1" ht="13.5" thickBot="1" x14ac:dyDescent="0.25">
      <c r="A24" s="61"/>
      <c r="B24" s="60"/>
      <c r="C24" s="60"/>
      <c r="D24" s="60"/>
      <c r="E24" s="60"/>
      <c r="F24" s="60"/>
      <c r="G24" s="54"/>
      <c r="H24" s="54"/>
      <c r="I24" s="54"/>
      <c r="J24" s="54"/>
      <c r="K24" s="54"/>
      <c r="L24" s="54"/>
      <c r="M24" s="54"/>
      <c r="N24" s="57"/>
      <c r="O24" s="54"/>
      <c r="P24" s="54"/>
      <c r="Q24" s="51"/>
      <c r="R24" s="51"/>
      <c r="S24" s="51"/>
      <c r="T24" s="48"/>
      <c r="U24" s="45"/>
      <c r="V24" s="45"/>
      <c r="W24" s="42"/>
      <c r="X24" s="42"/>
      <c r="Y24" s="42"/>
      <c r="Z24" s="42"/>
      <c r="AA24" s="37"/>
      <c r="AB24" s="37"/>
    </row>
    <row r="25" spans="1:28" s="29" customFormat="1" ht="13.5" thickBot="1" x14ac:dyDescent="0.25">
      <c r="A25" s="61" t="s">
        <v>55</v>
      </c>
      <c r="B25" s="58" t="s">
        <v>33</v>
      </c>
      <c r="C25" s="58" t="s">
        <v>38</v>
      </c>
      <c r="D25" s="58" t="s">
        <v>32</v>
      </c>
      <c r="E25" s="58" t="s">
        <v>39</v>
      </c>
      <c r="F25" s="58" t="s">
        <v>40</v>
      </c>
      <c r="G25" s="52" t="s">
        <v>41</v>
      </c>
      <c r="H25" s="52" t="s">
        <v>32</v>
      </c>
      <c r="I25" s="52" t="s">
        <v>34</v>
      </c>
      <c r="J25" s="52" t="s">
        <v>35</v>
      </c>
      <c r="K25" s="52" t="s">
        <v>36</v>
      </c>
      <c r="L25" s="52" t="s">
        <v>33</v>
      </c>
      <c r="M25" s="52" t="s">
        <v>32</v>
      </c>
      <c r="N25" s="55" t="s">
        <v>37</v>
      </c>
      <c r="O25" s="52" t="s">
        <v>42</v>
      </c>
      <c r="P25" s="52" t="s">
        <v>63</v>
      </c>
      <c r="Q25" s="49" t="s">
        <v>67</v>
      </c>
      <c r="R25" s="49" t="s">
        <v>66</v>
      </c>
      <c r="S25" s="49" t="s">
        <v>74</v>
      </c>
      <c r="T25" s="46" t="s">
        <v>71</v>
      </c>
      <c r="U25" s="43">
        <v>43670</v>
      </c>
      <c r="V25" s="43">
        <v>43829</v>
      </c>
      <c r="W25" s="40">
        <v>18130674.09</v>
      </c>
      <c r="X25" s="40">
        <f>W25*0.16</f>
        <v>2900907.8544000001</v>
      </c>
      <c r="Y25" s="40">
        <f>+X25+W25</f>
        <v>21031581.944400001</v>
      </c>
      <c r="Z25" s="40">
        <v>0</v>
      </c>
      <c r="AA25" s="38">
        <f>Y25+Z25</f>
        <v>21031581.944400001</v>
      </c>
      <c r="AB25" s="38" t="s">
        <v>80</v>
      </c>
    </row>
    <row r="26" spans="1:28" s="29" customFormat="1" ht="13.5" thickBot="1" x14ac:dyDescent="0.25">
      <c r="A26" s="61"/>
      <c r="B26" s="59"/>
      <c r="C26" s="59"/>
      <c r="D26" s="59"/>
      <c r="E26" s="59"/>
      <c r="F26" s="59"/>
      <c r="G26" s="53"/>
      <c r="H26" s="53"/>
      <c r="I26" s="53"/>
      <c r="J26" s="53"/>
      <c r="K26" s="53"/>
      <c r="L26" s="53"/>
      <c r="M26" s="53"/>
      <c r="N26" s="56"/>
      <c r="O26" s="53"/>
      <c r="P26" s="53"/>
      <c r="Q26" s="50"/>
      <c r="R26" s="50"/>
      <c r="S26" s="50"/>
      <c r="T26" s="47"/>
      <c r="U26" s="44"/>
      <c r="V26" s="44"/>
      <c r="W26" s="41"/>
      <c r="X26" s="41"/>
      <c r="Y26" s="41"/>
      <c r="Z26" s="41"/>
      <c r="AA26" s="36"/>
      <c r="AB26" s="36"/>
    </row>
    <row r="27" spans="1:28" s="29" customFormat="1" ht="13.5" thickBot="1" x14ac:dyDescent="0.25">
      <c r="A27" s="61"/>
      <c r="B27" s="59"/>
      <c r="C27" s="59"/>
      <c r="D27" s="59"/>
      <c r="E27" s="59"/>
      <c r="F27" s="59"/>
      <c r="G27" s="53"/>
      <c r="H27" s="53"/>
      <c r="I27" s="53"/>
      <c r="J27" s="53"/>
      <c r="K27" s="53"/>
      <c r="L27" s="53"/>
      <c r="M27" s="53"/>
      <c r="N27" s="56"/>
      <c r="O27" s="53"/>
      <c r="P27" s="53"/>
      <c r="Q27" s="50"/>
      <c r="R27" s="50"/>
      <c r="S27" s="50"/>
      <c r="T27" s="47"/>
      <c r="U27" s="44"/>
      <c r="V27" s="44"/>
      <c r="W27" s="41"/>
      <c r="X27" s="41"/>
      <c r="Y27" s="41"/>
      <c r="Z27" s="41"/>
      <c r="AA27" s="36"/>
      <c r="AB27" s="36"/>
    </row>
    <row r="28" spans="1:28" s="29" customFormat="1" ht="13.5" thickBot="1" x14ac:dyDescent="0.25">
      <c r="A28" s="61"/>
      <c r="B28" s="59"/>
      <c r="C28" s="59"/>
      <c r="D28" s="59"/>
      <c r="E28" s="59"/>
      <c r="F28" s="59"/>
      <c r="G28" s="53"/>
      <c r="H28" s="53"/>
      <c r="I28" s="53"/>
      <c r="J28" s="53"/>
      <c r="K28" s="53"/>
      <c r="L28" s="53"/>
      <c r="M28" s="53"/>
      <c r="N28" s="56"/>
      <c r="O28" s="53"/>
      <c r="P28" s="53"/>
      <c r="Q28" s="50"/>
      <c r="R28" s="50"/>
      <c r="S28" s="50"/>
      <c r="T28" s="47"/>
      <c r="U28" s="44"/>
      <c r="V28" s="44"/>
      <c r="W28" s="41"/>
      <c r="X28" s="41"/>
      <c r="Y28" s="41"/>
      <c r="Z28" s="41"/>
      <c r="AA28" s="36"/>
      <c r="AB28" s="36"/>
    </row>
    <row r="29" spans="1:28" s="29" customFormat="1" ht="13.5" thickBot="1" x14ac:dyDescent="0.25">
      <c r="A29" s="61"/>
      <c r="B29" s="59"/>
      <c r="C29" s="59"/>
      <c r="D29" s="59"/>
      <c r="E29" s="59"/>
      <c r="F29" s="59"/>
      <c r="G29" s="53"/>
      <c r="H29" s="53"/>
      <c r="I29" s="53"/>
      <c r="J29" s="53"/>
      <c r="K29" s="53"/>
      <c r="L29" s="53"/>
      <c r="M29" s="53"/>
      <c r="N29" s="56"/>
      <c r="O29" s="53"/>
      <c r="P29" s="53"/>
      <c r="Q29" s="50"/>
      <c r="R29" s="50"/>
      <c r="S29" s="50"/>
      <c r="T29" s="47"/>
      <c r="U29" s="44"/>
      <c r="V29" s="44"/>
      <c r="W29" s="41"/>
      <c r="X29" s="41"/>
      <c r="Y29" s="41"/>
      <c r="Z29" s="41"/>
      <c r="AA29" s="36"/>
      <c r="AB29" s="36"/>
    </row>
    <row r="30" spans="1:28" s="29" customFormat="1" ht="13.5" thickBot="1" x14ac:dyDescent="0.25">
      <c r="A30" s="61"/>
      <c r="B30" s="60"/>
      <c r="C30" s="60"/>
      <c r="D30" s="60"/>
      <c r="E30" s="60"/>
      <c r="F30" s="60"/>
      <c r="G30" s="54"/>
      <c r="H30" s="54"/>
      <c r="I30" s="54"/>
      <c r="J30" s="54"/>
      <c r="K30" s="54"/>
      <c r="L30" s="54"/>
      <c r="M30" s="54"/>
      <c r="N30" s="57"/>
      <c r="O30" s="54"/>
      <c r="P30" s="54"/>
      <c r="Q30" s="51"/>
      <c r="R30" s="51"/>
      <c r="S30" s="51"/>
      <c r="T30" s="48"/>
      <c r="U30" s="45"/>
      <c r="V30" s="45"/>
      <c r="W30" s="42"/>
      <c r="X30" s="42"/>
      <c r="Y30" s="42"/>
      <c r="Z30" s="42"/>
      <c r="AA30" s="37"/>
      <c r="AB30" s="37"/>
    </row>
    <row r="31" spans="1:28" s="29" customFormat="1" ht="13.5" thickBot="1" x14ac:dyDescent="0.25">
      <c r="A31" s="61" t="s">
        <v>56</v>
      </c>
      <c r="B31" s="58" t="s">
        <v>33</v>
      </c>
      <c r="C31" s="58" t="s">
        <v>38</v>
      </c>
      <c r="D31" s="58" t="s">
        <v>32</v>
      </c>
      <c r="E31" s="58" t="s">
        <v>39</v>
      </c>
      <c r="F31" s="58" t="s">
        <v>40</v>
      </c>
      <c r="G31" s="52" t="s">
        <v>41</v>
      </c>
      <c r="H31" s="52" t="s">
        <v>32</v>
      </c>
      <c r="I31" s="52" t="s">
        <v>34</v>
      </c>
      <c r="J31" s="52" t="s">
        <v>35</v>
      </c>
      <c r="K31" s="52" t="s">
        <v>36</v>
      </c>
      <c r="L31" s="52" t="s">
        <v>33</v>
      </c>
      <c r="M31" s="52" t="s">
        <v>32</v>
      </c>
      <c r="N31" s="55" t="s">
        <v>37</v>
      </c>
      <c r="O31" s="52" t="s">
        <v>42</v>
      </c>
      <c r="P31" s="52" t="s">
        <v>64</v>
      </c>
      <c r="Q31" s="49" t="s">
        <v>68</v>
      </c>
      <c r="R31" s="49" t="s">
        <v>66</v>
      </c>
      <c r="S31" s="49" t="s">
        <v>75</v>
      </c>
      <c r="T31" s="46" t="s">
        <v>72</v>
      </c>
      <c r="U31" s="43">
        <v>43678</v>
      </c>
      <c r="V31" s="43">
        <v>43829</v>
      </c>
      <c r="W31" s="40">
        <v>6129826.8399999999</v>
      </c>
      <c r="X31" s="40">
        <f>W31*0.16</f>
        <v>980772.29440000001</v>
      </c>
      <c r="Y31" s="40">
        <f>+X31+W31</f>
        <v>7110599.1343999999</v>
      </c>
      <c r="Z31" s="40">
        <v>0</v>
      </c>
      <c r="AA31" s="38">
        <f>Y31+Z31</f>
        <v>7110599.1343999999</v>
      </c>
      <c r="AB31" s="38" t="s">
        <v>80</v>
      </c>
    </row>
    <row r="32" spans="1:28" s="29" customFormat="1" ht="13.5" thickBot="1" x14ac:dyDescent="0.25">
      <c r="A32" s="61"/>
      <c r="B32" s="59"/>
      <c r="C32" s="59"/>
      <c r="D32" s="59"/>
      <c r="E32" s="59"/>
      <c r="F32" s="59"/>
      <c r="G32" s="53"/>
      <c r="H32" s="53"/>
      <c r="I32" s="53"/>
      <c r="J32" s="53"/>
      <c r="K32" s="53"/>
      <c r="L32" s="53"/>
      <c r="M32" s="53"/>
      <c r="N32" s="56"/>
      <c r="O32" s="53"/>
      <c r="P32" s="53"/>
      <c r="Q32" s="50"/>
      <c r="R32" s="50"/>
      <c r="S32" s="50"/>
      <c r="T32" s="47"/>
      <c r="U32" s="44"/>
      <c r="V32" s="44"/>
      <c r="W32" s="41"/>
      <c r="X32" s="41"/>
      <c r="Y32" s="41"/>
      <c r="Z32" s="41"/>
      <c r="AA32" s="36"/>
      <c r="AB32" s="36"/>
    </row>
    <row r="33" spans="1:28" s="29" customFormat="1" ht="13.5" thickBot="1" x14ac:dyDescent="0.25">
      <c r="A33" s="61"/>
      <c r="B33" s="59"/>
      <c r="C33" s="59"/>
      <c r="D33" s="59"/>
      <c r="E33" s="59"/>
      <c r="F33" s="59"/>
      <c r="G33" s="53"/>
      <c r="H33" s="53"/>
      <c r="I33" s="53"/>
      <c r="J33" s="53"/>
      <c r="K33" s="53"/>
      <c r="L33" s="53"/>
      <c r="M33" s="53"/>
      <c r="N33" s="56"/>
      <c r="O33" s="53"/>
      <c r="P33" s="53"/>
      <c r="Q33" s="50"/>
      <c r="R33" s="50"/>
      <c r="S33" s="50"/>
      <c r="T33" s="47"/>
      <c r="U33" s="44"/>
      <c r="V33" s="44"/>
      <c r="W33" s="41"/>
      <c r="X33" s="41"/>
      <c r="Y33" s="41"/>
      <c r="Z33" s="41"/>
      <c r="AA33" s="36"/>
      <c r="AB33" s="36"/>
    </row>
    <row r="34" spans="1:28" s="29" customFormat="1" ht="13.5" thickBot="1" x14ac:dyDescent="0.25">
      <c r="A34" s="61"/>
      <c r="B34" s="59"/>
      <c r="C34" s="59"/>
      <c r="D34" s="59"/>
      <c r="E34" s="59"/>
      <c r="F34" s="59"/>
      <c r="G34" s="53"/>
      <c r="H34" s="53"/>
      <c r="I34" s="53"/>
      <c r="J34" s="53"/>
      <c r="K34" s="53"/>
      <c r="L34" s="53"/>
      <c r="M34" s="53"/>
      <c r="N34" s="56"/>
      <c r="O34" s="53"/>
      <c r="P34" s="53"/>
      <c r="Q34" s="50"/>
      <c r="R34" s="50"/>
      <c r="S34" s="50"/>
      <c r="T34" s="47"/>
      <c r="U34" s="44"/>
      <c r="V34" s="44"/>
      <c r="W34" s="41"/>
      <c r="X34" s="41"/>
      <c r="Y34" s="41"/>
      <c r="Z34" s="41"/>
      <c r="AA34" s="36"/>
      <c r="AB34" s="36"/>
    </row>
    <row r="35" spans="1:28" s="29" customFormat="1" ht="13.5" thickBot="1" x14ac:dyDescent="0.25">
      <c r="A35" s="61"/>
      <c r="B35" s="59"/>
      <c r="C35" s="59"/>
      <c r="D35" s="59"/>
      <c r="E35" s="59"/>
      <c r="F35" s="59"/>
      <c r="G35" s="53"/>
      <c r="H35" s="53"/>
      <c r="I35" s="53"/>
      <c r="J35" s="53"/>
      <c r="K35" s="53"/>
      <c r="L35" s="53"/>
      <c r="M35" s="53"/>
      <c r="N35" s="56"/>
      <c r="O35" s="53"/>
      <c r="P35" s="53"/>
      <c r="Q35" s="50"/>
      <c r="R35" s="50"/>
      <c r="S35" s="50"/>
      <c r="T35" s="47"/>
      <c r="U35" s="44"/>
      <c r="V35" s="44"/>
      <c r="W35" s="41"/>
      <c r="X35" s="41"/>
      <c r="Y35" s="41"/>
      <c r="Z35" s="41"/>
      <c r="AA35" s="36"/>
      <c r="AB35" s="36"/>
    </row>
    <row r="36" spans="1:28" s="29" customFormat="1" ht="13.5" thickBot="1" x14ac:dyDescent="0.25">
      <c r="A36" s="61"/>
      <c r="B36" s="60"/>
      <c r="C36" s="60"/>
      <c r="D36" s="60"/>
      <c r="E36" s="60"/>
      <c r="F36" s="60"/>
      <c r="G36" s="54"/>
      <c r="H36" s="54"/>
      <c r="I36" s="54"/>
      <c r="J36" s="54"/>
      <c r="K36" s="54"/>
      <c r="L36" s="54"/>
      <c r="M36" s="54"/>
      <c r="N36" s="57"/>
      <c r="O36" s="54"/>
      <c r="P36" s="54"/>
      <c r="Q36" s="51"/>
      <c r="R36" s="51"/>
      <c r="S36" s="51"/>
      <c r="T36" s="48"/>
      <c r="U36" s="45"/>
      <c r="V36" s="45"/>
      <c r="W36" s="42"/>
      <c r="X36" s="42"/>
      <c r="Y36" s="42"/>
      <c r="Z36" s="42"/>
      <c r="AA36" s="37"/>
      <c r="AB36" s="37"/>
    </row>
    <row r="37" spans="1:28" s="29" customFormat="1" ht="13.5" thickBot="1" x14ac:dyDescent="0.25">
      <c r="A37" s="61" t="s">
        <v>57</v>
      </c>
      <c r="B37" s="58" t="s">
        <v>33</v>
      </c>
      <c r="C37" s="58" t="s">
        <v>38</v>
      </c>
      <c r="D37" s="58" t="s">
        <v>32</v>
      </c>
      <c r="E37" s="58" t="s">
        <v>39</v>
      </c>
      <c r="F37" s="58" t="s">
        <v>40</v>
      </c>
      <c r="G37" s="52" t="s">
        <v>41</v>
      </c>
      <c r="H37" s="52" t="s">
        <v>32</v>
      </c>
      <c r="I37" s="52" t="s">
        <v>34</v>
      </c>
      <c r="J37" s="52" t="s">
        <v>35</v>
      </c>
      <c r="K37" s="52" t="s">
        <v>36</v>
      </c>
      <c r="L37" s="52" t="s">
        <v>33</v>
      </c>
      <c r="M37" s="52" t="s">
        <v>32</v>
      </c>
      <c r="N37" s="55" t="s">
        <v>37</v>
      </c>
      <c r="O37" s="52" t="s">
        <v>42</v>
      </c>
      <c r="P37" s="52" t="s">
        <v>64</v>
      </c>
      <c r="Q37" s="49" t="s">
        <v>68</v>
      </c>
      <c r="R37" s="49" t="s">
        <v>66</v>
      </c>
      <c r="S37" s="49" t="s">
        <v>75</v>
      </c>
      <c r="T37" s="46" t="s">
        <v>73</v>
      </c>
      <c r="U37" s="43">
        <v>43678</v>
      </c>
      <c r="V37" s="43">
        <v>43829</v>
      </c>
      <c r="W37" s="40">
        <v>563631.9</v>
      </c>
      <c r="X37" s="40">
        <f>W37*0.16</f>
        <v>90181.104000000007</v>
      </c>
      <c r="Y37" s="40">
        <f>+W37+X37</f>
        <v>653813.00400000007</v>
      </c>
      <c r="Z37" s="40">
        <v>0</v>
      </c>
      <c r="AA37" s="38">
        <f>Y37+Z37</f>
        <v>653813.00400000007</v>
      </c>
      <c r="AB37" s="38" t="s">
        <v>80</v>
      </c>
    </row>
    <row r="38" spans="1:28" s="29" customFormat="1" ht="13.5" thickBot="1" x14ac:dyDescent="0.25">
      <c r="A38" s="61"/>
      <c r="B38" s="59"/>
      <c r="C38" s="59"/>
      <c r="D38" s="59"/>
      <c r="E38" s="59"/>
      <c r="F38" s="59"/>
      <c r="G38" s="53"/>
      <c r="H38" s="53"/>
      <c r="I38" s="53"/>
      <c r="J38" s="53"/>
      <c r="K38" s="53"/>
      <c r="L38" s="53"/>
      <c r="M38" s="53"/>
      <c r="N38" s="56"/>
      <c r="O38" s="53"/>
      <c r="P38" s="53"/>
      <c r="Q38" s="50"/>
      <c r="R38" s="50"/>
      <c r="S38" s="50"/>
      <c r="T38" s="47"/>
      <c r="U38" s="44"/>
      <c r="V38" s="44"/>
      <c r="W38" s="41"/>
      <c r="X38" s="41"/>
      <c r="Y38" s="41"/>
      <c r="Z38" s="41"/>
      <c r="AA38" s="36"/>
      <c r="AB38" s="36"/>
    </row>
    <row r="39" spans="1:28" s="29" customFormat="1" ht="13.5" thickBot="1" x14ac:dyDescent="0.25">
      <c r="A39" s="61"/>
      <c r="B39" s="59"/>
      <c r="C39" s="59"/>
      <c r="D39" s="59"/>
      <c r="E39" s="59"/>
      <c r="F39" s="59"/>
      <c r="G39" s="53"/>
      <c r="H39" s="53"/>
      <c r="I39" s="53"/>
      <c r="J39" s="53"/>
      <c r="K39" s="53"/>
      <c r="L39" s="53"/>
      <c r="M39" s="53"/>
      <c r="N39" s="56"/>
      <c r="O39" s="53"/>
      <c r="P39" s="53"/>
      <c r="Q39" s="50"/>
      <c r="R39" s="50"/>
      <c r="S39" s="50"/>
      <c r="T39" s="47"/>
      <c r="U39" s="44"/>
      <c r="V39" s="44"/>
      <c r="W39" s="41"/>
      <c r="X39" s="41"/>
      <c r="Y39" s="41"/>
      <c r="Z39" s="41"/>
      <c r="AA39" s="36"/>
      <c r="AB39" s="36"/>
    </row>
    <row r="40" spans="1:28" ht="13.5" thickBot="1" x14ac:dyDescent="0.25">
      <c r="A40" s="61"/>
      <c r="B40" s="59"/>
      <c r="C40" s="59"/>
      <c r="D40" s="59"/>
      <c r="E40" s="59"/>
      <c r="F40" s="59"/>
      <c r="G40" s="53"/>
      <c r="H40" s="53"/>
      <c r="I40" s="53"/>
      <c r="J40" s="53"/>
      <c r="K40" s="53"/>
      <c r="L40" s="53"/>
      <c r="M40" s="53"/>
      <c r="N40" s="56"/>
      <c r="O40" s="53"/>
      <c r="P40" s="53"/>
      <c r="Q40" s="50"/>
      <c r="R40" s="50"/>
      <c r="S40" s="50"/>
      <c r="T40" s="47"/>
      <c r="U40" s="44"/>
      <c r="V40" s="44"/>
      <c r="W40" s="41"/>
      <c r="X40" s="41"/>
      <c r="Y40" s="41"/>
      <c r="Z40" s="41"/>
      <c r="AA40" s="36"/>
      <c r="AB40" s="36"/>
    </row>
    <row r="41" spans="1:28" ht="13.5" thickBot="1" x14ac:dyDescent="0.25">
      <c r="A41" s="61"/>
      <c r="B41" s="59"/>
      <c r="C41" s="59"/>
      <c r="D41" s="59"/>
      <c r="E41" s="59"/>
      <c r="F41" s="59"/>
      <c r="G41" s="53"/>
      <c r="H41" s="53"/>
      <c r="I41" s="53"/>
      <c r="J41" s="53"/>
      <c r="K41" s="53"/>
      <c r="L41" s="53"/>
      <c r="M41" s="53"/>
      <c r="N41" s="56"/>
      <c r="O41" s="53"/>
      <c r="P41" s="53"/>
      <c r="Q41" s="50"/>
      <c r="R41" s="50"/>
      <c r="S41" s="50"/>
      <c r="T41" s="47"/>
      <c r="U41" s="44"/>
      <c r="V41" s="44"/>
      <c r="W41" s="41"/>
      <c r="X41" s="41"/>
      <c r="Y41" s="41"/>
      <c r="Z41" s="41"/>
      <c r="AA41" s="36"/>
      <c r="AB41" s="36"/>
    </row>
    <row r="42" spans="1:28" s="24" customFormat="1" ht="15.75" thickBot="1" x14ac:dyDescent="0.25">
      <c r="A42" s="61"/>
      <c r="B42" s="60"/>
      <c r="C42" s="60"/>
      <c r="D42" s="60"/>
      <c r="E42" s="60"/>
      <c r="F42" s="60"/>
      <c r="G42" s="54"/>
      <c r="H42" s="54"/>
      <c r="I42" s="54"/>
      <c r="J42" s="54"/>
      <c r="K42" s="54"/>
      <c r="L42" s="54"/>
      <c r="M42" s="54"/>
      <c r="N42" s="57"/>
      <c r="O42" s="54"/>
      <c r="P42" s="54"/>
      <c r="Q42" s="51"/>
      <c r="R42" s="51"/>
      <c r="S42" s="51"/>
      <c r="T42" s="48"/>
      <c r="U42" s="45"/>
      <c r="V42" s="45"/>
      <c r="W42" s="42"/>
      <c r="X42" s="42"/>
      <c r="Y42" s="42"/>
      <c r="Z42" s="42"/>
      <c r="AA42" s="37"/>
      <c r="AB42" s="37"/>
    </row>
    <row r="43" spans="1:28" ht="18" x14ac:dyDescent="0.25">
      <c r="A43" s="31"/>
      <c r="T43" s="32"/>
      <c r="W43" s="30">
        <f>SUM(W12:W42)</f>
        <v>41622654.970000006</v>
      </c>
      <c r="X43" s="30">
        <f>SUM(X12:X42)</f>
        <v>6659624.7952000005</v>
      </c>
      <c r="Y43" s="30">
        <f>SUM(Y12:Y42)</f>
        <v>48282279.765200004</v>
      </c>
      <c r="Z43" s="30">
        <f>SUM(Z12:Z42)</f>
        <v>0</v>
      </c>
      <c r="AA43" s="30">
        <f>SUM(AA12:AA42)</f>
        <v>48282279.765200004</v>
      </c>
    </row>
  </sheetData>
  <mergeCells count="168">
    <mergeCell ref="B8:AA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2:A18"/>
    <mergeCell ref="B12:B18"/>
    <mergeCell ref="C12:C18"/>
    <mergeCell ref="D12:D18"/>
    <mergeCell ref="E12:E18"/>
    <mergeCell ref="P10:P11"/>
    <mergeCell ref="Q10:Q11"/>
    <mergeCell ref="R10:R11"/>
    <mergeCell ref="S10:S11"/>
    <mergeCell ref="J10:J11"/>
    <mergeCell ref="K10:K11"/>
    <mergeCell ref="L10:L11"/>
    <mergeCell ref="M10:M11"/>
    <mergeCell ref="N10:N11"/>
    <mergeCell ref="O10:O11"/>
    <mergeCell ref="F12:F18"/>
    <mergeCell ref="G12:G18"/>
    <mergeCell ref="H12:H18"/>
    <mergeCell ref="I12:I18"/>
    <mergeCell ref="J12:J18"/>
    <mergeCell ref="K12:K18"/>
    <mergeCell ref="W10:W11"/>
    <mergeCell ref="X10:X11"/>
    <mergeCell ref="Y10:Y11"/>
    <mergeCell ref="T10:T11"/>
    <mergeCell ref="U10:V10"/>
    <mergeCell ref="R12:R18"/>
    <mergeCell ref="S12:S18"/>
    <mergeCell ref="T12:T18"/>
    <mergeCell ref="U12:U18"/>
    <mergeCell ref="V12:V18"/>
    <mergeCell ref="W12:W18"/>
    <mergeCell ref="L12:L18"/>
    <mergeCell ref="M12:M18"/>
    <mergeCell ref="N12:N18"/>
    <mergeCell ref="O12:O18"/>
    <mergeCell ref="P12:P18"/>
    <mergeCell ref="Q12:Q18"/>
    <mergeCell ref="U19:U24"/>
    <mergeCell ref="V19:V24"/>
    <mergeCell ref="W19:W24"/>
    <mergeCell ref="X19:X24"/>
    <mergeCell ref="M19:M24"/>
    <mergeCell ref="N19:N24"/>
    <mergeCell ref="O19:O24"/>
    <mergeCell ref="P19:P24"/>
    <mergeCell ref="Q19:Q24"/>
    <mergeCell ref="R19:R24"/>
    <mergeCell ref="A37:A42"/>
    <mergeCell ref="B37:B42"/>
    <mergeCell ref="C37:C42"/>
    <mergeCell ref="D37:D42"/>
    <mergeCell ref="E37:E42"/>
    <mergeCell ref="F37:F42"/>
    <mergeCell ref="G37:G42"/>
    <mergeCell ref="S19:S24"/>
    <mergeCell ref="T19:T24"/>
    <mergeCell ref="G19:G24"/>
    <mergeCell ref="H19:H24"/>
    <mergeCell ref="I19:I24"/>
    <mergeCell ref="J19:J24"/>
    <mergeCell ref="K19:K24"/>
    <mergeCell ref="L19:L24"/>
    <mergeCell ref="A19:A24"/>
    <mergeCell ref="B19:B24"/>
    <mergeCell ref="C19:C24"/>
    <mergeCell ref="D19:D24"/>
    <mergeCell ref="E19:E24"/>
    <mergeCell ref="F19:F24"/>
    <mergeCell ref="P37:P42"/>
    <mergeCell ref="Q37:Q42"/>
    <mergeCell ref="R37:R42"/>
    <mergeCell ref="S37:S42"/>
    <mergeCell ref="H37:H42"/>
    <mergeCell ref="I37:I42"/>
    <mergeCell ref="J37:J42"/>
    <mergeCell ref="K37:K42"/>
    <mergeCell ref="L37:L42"/>
    <mergeCell ref="M37:M42"/>
    <mergeCell ref="I25:I30"/>
    <mergeCell ref="J25:J30"/>
    <mergeCell ref="K25:K30"/>
    <mergeCell ref="L25:L30"/>
    <mergeCell ref="M25:M30"/>
    <mergeCell ref="N25:N30"/>
    <mergeCell ref="Z37:Z42"/>
    <mergeCell ref="AA37:AA42"/>
    <mergeCell ref="A25:A30"/>
    <mergeCell ref="B25:B30"/>
    <mergeCell ref="C25:C30"/>
    <mergeCell ref="D25:D30"/>
    <mergeCell ref="E25:E30"/>
    <mergeCell ref="F25:F30"/>
    <mergeCell ref="G25:G30"/>
    <mergeCell ref="H25:H30"/>
    <mergeCell ref="T37:T42"/>
    <mergeCell ref="U37:U42"/>
    <mergeCell ref="V37:V42"/>
    <mergeCell ref="W37:W42"/>
    <mergeCell ref="X37:X42"/>
    <mergeCell ref="Y37:Y42"/>
    <mergeCell ref="N37:N42"/>
    <mergeCell ref="O37:O42"/>
    <mergeCell ref="U25:U30"/>
    <mergeCell ref="V25:V30"/>
    <mergeCell ref="W25:W30"/>
    <mergeCell ref="X25:X30"/>
    <mergeCell ref="Y25:Y30"/>
    <mergeCell ref="Z25:Z30"/>
    <mergeCell ref="O25:O30"/>
    <mergeCell ref="P25:P30"/>
    <mergeCell ref="Q25:Q30"/>
    <mergeCell ref="R25:R30"/>
    <mergeCell ref="S25:S30"/>
    <mergeCell ref="T25:T30"/>
    <mergeCell ref="A31:A36"/>
    <mergeCell ref="B31:B36"/>
    <mergeCell ref="C31:C36"/>
    <mergeCell ref="D31:D36"/>
    <mergeCell ref="E31:E36"/>
    <mergeCell ref="F31:F36"/>
    <mergeCell ref="G31:G36"/>
    <mergeCell ref="H31:H36"/>
    <mergeCell ref="I31:I36"/>
    <mergeCell ref="P31:P36"/>
    <mergeCell ref="Q31:Q36"/>
    <mergeCell ref="R31:R36"/>
    <mergeCell ref="S31:S36"/>
    <mergeCell ref="T31:T36"/>
    <mergeCell ref="U31:U36"/>
    <mergeCell ref="J31:J36"/>
    <mergeCell ref="K31:K36"/>
    <mergeCell ref="L31:L36"/>
    <mergeCell ref="M31:M36"/>
    <mergeCell ref="N31:N36"/>
    <mergeCell ref="O31:O36"/>
    <mergeCell ref="AB10:AB11"/>
    <mergeCell ref="AB12:AB18"/>
    <mergeCell ref="AB19:AB24"/>
    <mergeCell ref="AB25:AB30"/>
    <mergeCell ref="AB31:AB36"/>
    <mergeCell ref="AB37:AB42"/>
    <mergeCell ref="V31:V36"/>
    <mergeCell ref="W31:W36"/>
    <mergeCell ref="X31:X36"/>
    <mergeCell ref="Y31:Y36"/>
    <mergeCell ref="Z31:Z36"/>
    <mergeCell ref="AA31:AA36"/>
    <mergeCell ref="AA25:AA30"/>
    <mergeCell ref="Y19:Y24"/>
    <mergeCell ref="Z19:Z24"/>
    <mergeCell ref="AA19:AA24"/>
    <mergeCell ref="X12:X18"/>
    <mergeCell ref="Y12:Y18"/>
    <mergeCell ref="Z12:Z18"/>
    <mergeCell ref="AA12:AA18"/>
    <mergeCell ref="Z10:Z11"/>
    <mergeCell ref="AA10:AA11"/>
  </mergeCells>
  <pageMargins left="0.39370078740157483" right="0.31496062992125984" top="0.35433070866141736" bottom="0.35433070866141736" header="0" footer="0"/>
  <pageSetup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FORTAMUN 2019</vt:lpstr>
      <vt:lpstr>FAIS 2019</vt:lpstr>
      <vt:lpstr>'FAIS 2019'!Área_de_impresión</vt:lpstr>
      <vt:lpstr>'FORTAMUN 2019'!Área_de_impresión</vt:lpstr>
      <vt:lpstr>'FAIS 2019'!Títulos_a_imprimir</vt:lpstr>
      <vt:lpstr>'FORTAMUN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138-1822</cp:lastModifiedBy>
  <cp:lastPrinted>2019-10-03T22:51:30Z</cp:lastPrinted>
  <dcterms:created xsi:type="dcterms:W3CDTF">2019-07-05T22:12:16Z</dcterms:created>
  <dcterms:modified xsi:type="dcterms:W3CDTF">2019-10-04T02:11:48Z</dcterms:modified>
</cp:coreProperties>
</file>