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15" windowWidth="19260" windowHeight="5880" tabRatio="908" firstSheet="12" activeTab="17"/>
  </bookViews>
  <sheets>
    <sheet name="Caratula" sheetId="65" r:id="rId1"/>
    <sheet name="ECG-1" sheetId="5" r:id="rId2"/>
    <sheet name="ECG-2" sheetId="48" r:id="rId3"/>
    <sheet name="EPC" sheetId="54" r:id="rId4"/>
    <sheet name="APP-1" sheetId="8" r:id="rId5"/>
    <sheet name="APP-2" sheetId="68" r:id="rId6"/>
    <sheet name="APP-3 FORTASEG" sheetId="80" r:id="rId7"/>
    <sheet name="APP-3 FORT.FIN I" sheetId="103" r:id="rId8"/>
    <sheet name="APP-3 FORT.FIN II" sheetId="102" r:id="rId9"/>
    <sheet name="APP-3 FOR.FIN VI(REM 2016)" sheetId="109" r:id="rId10"/>
    <sheet name="APP-3 FORTALECE" sheetId="108" r:id="rId11"/>
    <sheet name="APP-3 FORTA III (REMA 2016)" sheetId="107" r:id="rId12"/>
    <sheet name="APP-3 FORTA IV (REMA 2016)" sheetId="110" r:id="rId13"/>
    <sheet name="APP-3 PARTICIPA." sheetId="105" r:id="rId14"/>
    <sheet name="APP-3 FORTAMUN" sheetId="106" r:id="rId15"/>
    <sheet name="APP-3 FAFEF" sheetId="104" r:id="rId16"/>
    <sheet name="APP-3 FAIS" sheetId="111" r:id="rId17"/>
    <sheet name="APP-3 CULT. TEATRO (REMA.2016)" sheetId="99" r:id="rId18"/>
    <sheet name="ARF-PARTICIPACIONES" sheetId="118" r:id="rId19"/>
    <sheet name="ARF-Cultura" sheetId="112" r:id="rId20"/>
    <sheet name="ARF-Fortamun" sheetId="113" r:id="rId21"/>
    <sheet name="ARF-FAFEF" sheetId="114" r:id="rId22"/>
    <sheet name="ARF-Fortasec" sheetId="115" r:id="rId23"/>
    <sheet name="AR" sheetId="116" r:id="rId24"/>
    <sheet name="IPP" sheetId="117" r:id="rId25"/>
    <sheet name="EAP" sheetId="84" r:id="rId26"/>
    <sheet name="ADS-1" sheetId="22" r:id="rId27"/>
    <sheet name="ADS-2" sheetId="53" r:id="rId28"/>
    <sheet name="SAP" sheetId="26" r:id="rId29"/>
    <sheet name="FIC" sheetId="86" r:id="rId30"/>
    <sheet name="AUR" sheetId="71" r:id="rId31"/>
    <sheet name="PPD" sheetId="67" r:id="rId32"/>
    <sheet name="Formato 6d" sheetId="97" r:id="rId33"/>
  </sheets>
  <externalReferences>
    <externalReference r:id="rId34"/>
    <externalReference r:id="rId35"/>
    <externalReference r:id="rId36"/>
    <externalReference r:id="rId37"/>
    <externalReference r:id="rId38"/>
    <externalReference r:id="rId39"/>
    <externalReference r:id="rId40"/>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23">[1]INICIO!$Y$166:$Y$186</definedName>
    <definedName name="___EJE1">[2]INICIO!$Y$166:$Y$186</definedName>
    <definedName name="___EJE2" localSheetId="23">[1]INICIO!$Y$188:$Y$229</definedName>
    <definedName name="___EJE2">[2]INICIO!$Y$188:$Y$229</definedName>
    <definedName name="___EJE3" localSheetId="23">[1]INICIO!$Y$231:$Y$247</definedName>
    <definedName name="___EJE3">[2]INICIO!$Y$231:$Y$247</definedName>
    <definedName name="___EJE4" localSheetId="23">[1]INICIO!$Y$249:$Y$272</definedName>
    <definedName name="___EJE4">[2]INICIO!$Y$249:$Y$272</definedName>
    <definedName name="___EJE5" localSheetId="23">[1]INICIO!$Y$274:$Y$287</definedName>
    <definedName name="___EJE5">[2]INICIO!$Y$274:$Y$287</definedName>
    <definedName name="___EJE6" localSheetId="23">[1]INICIO!$Y$289:$Y$314</definedName>
    <definedName name="___EJE6">[2]INICIO!$Y$289:$Y$314</definedName>
    <definedName name="___EJE7" localSheetId="23">[1]INICIO!$Y$316:$Y$356</definedName>
    <definedName name="___EJE7">[2]INICIO!$Y$316:$Y$356</definedName>
    <definedName name="__EJE1" localSheetId="23">[1]INICIO!$Y$166:$Y$186</definedName>
    <definedName name="__EJE1">[2]INICIO!$Y$166:$Y$186</definedName>
    <definedName name="__EJE2" localSheetId="23">[1]INICIO!$Y$188:$Y$229</definedName>
    <definedName name="__EJE2">[2]INICIO!$Y$188:$Y$229</definedName>
    <definedName name="__EJE3" localSheetId="23">[1]INICIO!$Y$231:$Y$247</definedName>
    <definedName name="__EJE3">[2]INICIO!$Y$231:$Y$247</definedName>
    <definedName name="__EJE4" localSheetId="23">[1]INICIO!$Y$249:$Y$272</definedName>
    <definedName name="__EJE4">[2]INICIO!$Y$249:$Y$272</definedName>
    <definedName name="__EJE5" localSheetId="23">[1]INICIO!$Y$274:$Y$287</definedName>
    <definedName name="__EJE5">[2]INICIO!$Y$274:$Y$287</definedName>
    <definedName name="__EJE6" localSheetId="23">[1]INICIO!$Y$289:$Y$314</definedName>
    <definedName name="__EJE6">[2]INICIO!$Y$289:$Y$314</definedName>
    <definedName name="__EJE7" localSheetId="23">[1]INICIO!$Y$316:$Y$356</definedName>
    <definedName name="__EJE7">[2]INICIO!$Y$316:$Y$356</definedName>
    <definedName name="_EJE1" localSheetId="23">[1]INICIO!$Y$166:$Y$186</definedName>
    <definedName name="_EJE1" localSheetId="24">[3]INICIO!$Y$166:$Y$186</definedName>
    <definedName name="_EJE1">[2]INICIO!$Y$166:$Y$186</definedName>
    <definedName name="_EJE2" localSheetId="23">[1]INICIO!$Y$188:$Y$229</definedName>
    <definedName name="_EJE2" localSheetId="24">[3]INICIO!$Y$188:$Y$229</definedName>
    <definedName name="_EJE2">[2]INICIO!$Y$188:$Y$229</definedName>
    <definedName name="_EJE3" localSheetId="23">[1]INICIO!$Y$231:$Y$247</definedName>
    <definedName name="_EJE3" localSheetId="24">[3]INICIO!$Y$231:$Y$247</definedName>
    <definedName name="_EJE3">[2]INICIO!$Y$231:$Y$247</definedName>
    <definedName name="_EJE4" localSheetId="23">[1]INICIO!$Y$249:$Y$272</definedName>
    <definedName name="_EJE4" localSheetId="24">[3]INICIO!$Y$249:$Y$272</definedName>
    <definedName name="_EJE4">[2]INICIO!$Y$249:$Y$272</definedName>
    <definedName name="_EJE5" localSheetId="23">[1]INICIO!$Y$274:$Y$287</definedName>
    <definedName name="_EJE5" localSheetId="24">[3]INICIO!$Y$274:$Y$287</definedName>
    <definedName name="_EJE5">[2]INICIO!$Y$274:$Y$287</definedName>
    <definedName name="_EJE6" localSheetId="23">[1]INICIO!$Y$289:$Y$314</definedName>
    <definedName name="_EJE6" localSheetId="24">[3]INICIO!$Y$289:$Y$314</definedName>
    <definedName name="_EJE6">[2]INICIO!$Y$289:$Y$314</definedName>
    <definedName name="_EJE7" localSheetId="23">[1]INICIO!$Y$316:$Y$356</definedName>
    <definedName name="_EJE7" localSheetId="24">[3]INICIO!$Y$316:$Y$356</definedName>
    <definedName name="_EJE7">[2]INICIO!$Y$316:$Y$356</definedName>
    <definedName name="_xlnm._FilterDatabase" localSheetId="4" hidden="1">'APP-1'!$A$9:$Q$99</definedName>
    <definedName name="_xlnm._FilterDatabase" localSheetId="23" hidden="1">AR!$A$7:$O$342</definedName>
    <definedName name="_xlnm._FilterDatabase" localSheetId="31" hidden="1">PPD!$A$7:$G$88</definedName>
    <definedName name="_Toc256789589" localSheetId="3">EPC!$A$1</definedName>
    <definedName name="adys_tipo" localSheetId="23">[1]INICIO!$AR$24:$AR$27</definedName>
    <definedName name="adys_tipo" localSheetId="24">[3]INICIO!$AR$24:$AR$27</definedName>
    <definedName name="adys_tipo">[2]INICIO!$AR$24:$AR$27</definedName>
    <definedName name="AI" localSheetId="23">[1]INICIO!$AU$5:$AW$543</definedName>
    <definedName name="AI" localSheetId="24">[3]INICIO!$AU$5:$AW$543</definedName>
    <definedName name="AI">[2]INICIO!$AU$5:$AW$543</definedName>
    <definedName name="_xlnm.Print_Area" localSheetId="17">'APP-3 CULT. TEATRO (REMA.2016)'!$A$1:$U$17</definedName>
    <definedName name="_xlnm.Print_Area" localSheetId="15">'APP-3 FAFEF'!$A$1:$U$19</definedName>
    <definedName name="_xlnm.Print_Area" localSheetId="16">'APP-3 FAIS'!$A$1:$U$20</definedName>
    <definedName name="_xlnm.Print_Area" localSheetId="9">'APP-3 FOR.FIN VI(REM 2016)'!$A$1:$U$17</definedName>
    <definedName name="_xlnm.Print_Area" localSheetId="7">'APP-3 FORT.FIN I'!$A$1:$U$31</definedName>
    <definedName name="_xlnm.Print_Area" localSheetId="8">'APP-3 FORT.FIN II'!$A$1:$U$17</definedName>
    <definedName name="_xlnm.Print_Area" localSheetId="11">'APP-3 FORTA III (REMA 2016)'!$A$1:$U$17</definedName>
    <definedName name="_xlnm.Print_Area" localSheetId="12">'APP-3 FORTA IV (REMA 2016)'!$A$1:$U$17</definedName>
    <definedName name="_xlnm.Print_Area" localSheetId="10">'APP-3 FORTALECE'!$A$1:$U$20</definedName>
    <definedName name="_xlnm.Print_Area" localSheetId="14">'APP-3 FORTAMUN'!$A$1:$U$30</definedName>
    <definedName name="_xlnm.Print_Area" localSheetId="6">'APP-3 FORTASEG'!$A$1:$U$17</definedName>
    <definedName name="_xlnm.Print_Area" localSheetId="13">'APP-3 PARTICIPA.'!$A$1:$U$96</definedName>
    <definedName name="_xlnm.Print_Area" localSheetId="23">AR!$A$1:$O$348</definedName>
    <definedName name="_xlnm.Print_Area" localSheetId="24">IPP!$A$1:$L$23</definedName>
    <definedName name="CAPIT" localSheetId="17">#REF!</definedName>
    <definedName name="CAPIT" localSheetId="15">#REF!</definedName>
    <definedName name="CAPIT" localSheetId="16">#REF!</definedName>
    <definedName name="CAPIT" localSheetId="9">#REF!</definedName>
    <definedName name="CAPIT" localSheetId="7">#REF!</definedName>
    <definedName name="CAPIT" localSheetId="8">#REF!</definedName>
    <definedName name="CAPIT" localSheetId="11">#REF!</definedName>
    <definedName name="CAPIT" localSheetId="12">#REF!</definedName>
    <definedName name="CAPIT" localSheetId="10">#REF!</definedName>
    <definedName name="CAPIT" localSheetId="14">#REF!</definedName>
    <definedName name="CAPIT" localSheetId="13">#REF!</definedName>
    <definedName name="CAPIT" localSheetId="23">#REF!</definedName>
    <definedName name="CAPIT" localSheetId="21">#REF!</definedName>
    <definedName name="CAPIT" localSheetId="20">#REF!</definedName>
    <definedName name="CAPIT" localSheetId="22">#REF!</definedName>
    <definedName name="CAPIT" localSheetId="18">#REF!</definedName>
    <definedName name="CAPIT" localSheetId="32">#REF!</definedName>
    <definedName name="CAPIT" localSheetId="24">#REF!</definedName>
    <definedName name="CAPIT">#REF!</definedName>
    <definedName name="CENPAR" localSheetId="17">#REF!</definedName>
    <definedName name="CENPAR" localSheetId="15">#REF!</definedName>
    <definedName name="CENPAR" localSheetId="16">#REF!</definedName>
    <definedName name="CENPAR" localSheetId="9">#REF!</definedName>
    <definedName name="CENPAR" localSheetId="7">#REF!</definedName>
    <definedName name="CENPAR" localSheetId="8">#REF!</definedName>
    <definedName name="CENPAR" localSheetId="11">#REF!</definedName>
    <definedName name="CENPAR" localSheetId="12">#REF!</definedName>
    <definedName name="CENPAR" localSheetId="10">#REF!</definedName>
    <definedName name="CENPAR" localSheetId="14">#REF!</definedName>
    <definedName name="CENPAR" localSheetId="13">#REF!</definedName>
    <definedName name="CENPAR" localSheetId="23">#REF!</definedName>
    <definedName name="CENPAR" localSheetId="21">#REF!</definedName>
    <definedName name="CENPAR" localSheetId="20">#REF!</definedName>
    <definedName name="CENPAR" localSheetId="22">#REF!</definedName>
    <definedName name="CENPAR" localSheetId="18">#REF!</definedName>
    <definedName name="CENPAR" localSheetId="32">#REF!</definedName>
    <definedName name="CENPAR" localSheetId="24">#REF!</definedName>
    <definedName name="CENPAR">#REF!</definedName>
    <definedName name="datos" localSheetId="23">OFFSET([4]datos!$A$1,0,0,COUNTA([4]datos!$A$1:$A$65536),23)</definedName>
    <definedName name="datos" localSheetId="30">OFFSET([2]datos!$A$1,0,0,COUNTA([2]datos!$A$1:$A$65536),23)</definedName>
    <definedName name="datos" localSheetId="24">OFFSET([5]datos!$A$1,0,0,COUNTA([5]datos!$A$1:$A$65536),23)</definedName>
    <definedName name="datos">OFFSET([6]datos!$A$1,0,0,COUNTA([6]datos!$A$1:$A$65536),23)</definedName>
    <definedName name="dc" localSheetId="17">#REF!</definedName>
    <definedName name="dc" localSheetId="15">#REF!</definedName>
    <definedName name="dc" localSheetId="16">#REF!</definedName>
    <definedName name="dc" localSheetId="9">#REF!</definedName>
    <definedName name="dc" localSheetId="7">#REF!</definedName>
    <definedName name="dc" localSheetId="8">#REF!</definedName>
    <definedName name="dc" localSheetId="11">#REF!</definedName>
    <definedName name="dc" localSheetId="12">#REF!</definedName>
    <definedName name="dc" localSheetId="10">#REF!</definedName>
    <definedName name="dc" localSheetId="14">#REF!</definedName>
    <definedName name="dc" localSheetId="13">#REF!</definedName>
    <definedName name="dc" localSheetId="23">#REF!</definedName>
    <definedName name="dc" localSheetId="21">#REF!</definedName>
    <definedName name="dc" localSheetId="20">#REF!</definedName>
    <definedName name="dc" localSheetId="22">#REF!</definedName>
    <definedName name="dc" localSheetId="18">#REF!</definedName>
    <definedName name="dc" localSheetId="32">#REF!</definedName>
    <definedName name="dc" localSheetId="24">#REF!</definedName>
    <definedName name="dc">#REF!</definedName>
    <definedName name="DEFAULT" localSheetId="23">[1]INICIO!$AA$10</definedName>
    <definedName name="DEFAULT" localSheetId="24">[3]INICIO!$AA$10</definedName>
    <definedName name="DEFAULT">[2]INICIO!$AA$10</definedName>
    <definedName name="DEUDA" localSheetId="17">#REF!</definedName>
    <definedName name="DEUDA" localSheetId="15">#REF!</definedName>
    <definedName name="DEUDA" localSheetId="16">#REF!</definedName>
    <definedName name="DEUDA" localSheetId="9">#REF!</definedName>
    <definedName name="DEUDA" localSheetId="7">#REF!</definedName>
    <definedName name="DEUDA" localSheetId="8">#REF!</definedName>
    <definedName name="DEUDA" localSheetId="11">#REF!</definedName>
    <definedName name="DEUDA" localSheetId="12">#REF!</definedName>
    <definedName name="DEUDA" localSheetId="10">#REF!</definedName>
    <definedName name="DEUDA" localSheetId="14">#REF!</definedName>
    <definedName name="DEUDA" localSheetId="13">#REF!</definedName>
    <definedName name="DEUDA" localSheetId="23">#REF!</definedName>
    <definedName name="DEUDA" localSheetId="21">#REF!</definedName>
    <definedName name="DEUDA" localSheetId="20">#REF!</definedName>
    <definedName name="DEUDA" localSheetId="22">#REF!</definedName>
    <definedName name="DEUDA" localSheetId="18">#REF!</definedName>
    <definedName name="DEUDA" localSheetId="32">#REF!</definedName>
    <definedName name="DEUDA" localSheetId="24">#REF!</definedName>
    <definedName name="DEUDA">#REF!</definedName>
    <definedName name="egvb" localSheetId="17">#REF!</definedName>
    <definedName name="egvb" localSheetId="15">#REF!</definedName>
    <definedName name="egvb" localSheetId="16">#REF!</definedName>
    <definedName name="egvb" localSheetId="9">#REF!</definedName>
    <definedName name="egvb" localSheetId="7">#REF!</definedName>
    <definedName name="egvb" localSheetId="8">#REF!</definedName>
    <definedName name="egvb" localSheetId="11">#REF!</definedName>
    <definedName name="egvb" localSheetId="12">#REF!</definedName>
    <definedName name="egvb" localSheetId="10">#REF!</definedName>
    <definedName name="egvb" localSheetId="14">#REF!</definedName>
    <definedName name="egvb" localSheetId="13">#REF!</definedName>
    <definedName name="egvb" localSheetId="23">#REF!</definedName>
    <definedName name="egvb" localSheetId="21">#REF!</definedName>
    <definedName name="egvb" localSheetId="20">#REF!</definedName>
    <definedName name="egvb" localSheetId="22">#REF!</definedName>
    <definedName name="egvb" localSheetId="18">#REF!</definedName>
    <definedName name="egvb" localSheetId="32">#REF!</definedName>
    <definedName name="egvb" localSheetId="24">#REF!</definedName>
    <definedName name="egvb">#REF!</definedName>
    <definedName name="EJER" localSheetId="17">#REF!</definedName>
    <definedName name="EJER" localSheetId="15">#REF!</definedName>
    <definedName name="EJER" localSheetId="16">#REF!</definedName>
    <definedName name="EJER" localSheetId="9">#REF!</definedName>
    <definedName name="EJER" localSheetId="7">#REF!</definedName>
    <definedName name="EJER" localSheetId="8">#REF!</definedName>
    <definedName name="EJER" localSheetId="11">#REF!</definedName>
    <definedName name="EJER" localSheetId="12">#REF!</definedName>
    <definedName name="EJER" localSheetId="10">#REF!</definedName>
    <definedName name="EJER" localSheetId="14">#REF!</definedName>
    <definedName name="EJER" localSheetId="13">#REF!</definedName>
    <definedName name="EJER" localSheetId="23">#REF!</definedName>
    <definedName name="EJER" localSheetId="21">#REF!</definedName>
    <definedName name="EJER" localSheetId="20">#REF!</definedName>
    <definedName name="EJER" localSheetId="22">#REF!</definedName>
    <definedName name="EJER" localSheetId="18">#REF!</definedName>
    <definedName name="EJER" localSheetId="32">#REF!</definedName>
    <definedName name="EJER" localSheetId="24">#REF!</definedName>
    <definedName name="EJER">#REF!</definedName>
    <definedName name="EJES" localSheetId="23">[1]INICIO!$Y$151:$Y$157</definedName>
    <definedName name="EJES" localSheetId="24">[3]INICIO!$Y$151:$Y$157</definedName>
    <definedName name="EJES">[2]INICIO!$Y$151:$Y$157</definedName>
    <definedName name="ENFPEM" localSheetId="17">#REF!</definedName>
    <definedName name="ENFPEM" localSheetId="15">#REF!</definedName>
    <definedName name="ENFPEM" localSheetId="16">#REF!</definedName>
    <definedName name="ENFPEM" localSheetId="9">#REF!</definedName>
    <definedName name="ENFPEM" localSheetId="7">#REF!</definedName>
    <definedName name="ENFPEM" localSheetId="8">#REF!</definedName>
    <definedName name="ENFPEM" localSheetId="11">#REF!</definedName>
    <definedName name="ENFPEM" localSheetId="12">#REF!</definedName>
    <definedName name="ENFPEM" localSheetId="10">#REF!</definedName>
    <definedName name="ENFPEM" localSheetId="14">#REF!</definedName>
    <definedName name="ENFPEM" localSheetId="13">#REF!</definedName>
    <definedName name="ENFPEM" localSheetId="23">#REF!</definedName>
    <definedName name="ENFPEM" localSheetId="21">#REF!</definedName>
    <definedName name="ENFPEM" localSheetId="20">#REF!</definedName>
    <definedName name="ENFPEM" localSheetId="22">#REF!</definedName>
    <definedName name="ENFPEM" localSheetId="18">#REF!</definedName>
    <definedName name="ENFPEM" localSheetId="32">#REF!</definedName>
    <definedName name="ENFPEM" localSheetId="24">#REF!</definedName>
    <definedName name="ENFPEM">#REF!</definedName>
    <definedName name="FIDCOS" localSheetId="23">[1]INICIO!$DH$5:$DI$96</definedName>
    <definedName name="FIDCOS" localSheetId="24">[3]INICIO!$DH$5:$DI$96</definedName>
    <definedName name="FIDCOS">[2]INICIO!$DH$5:$DI$96</definedName>
    <definedName name="FPC" localSheetId="23">[1]INICIO!$DE$5:$DF$96</definedName>
    <definedName name="FPC" localSheetId="24">[3]INICIO!$DE$5:$DF$96</definedName>
    <definedName name="FPC">[2]INICIO!$DE$5:$DF$96</definedName>
    <definedName name="gasto_gci" localSheetId="23">[1]INICIO!$AO$48:$AO$49</definedName>
    <definedName name="gasto_gci" localSheetId="24">[3]INICIO!$AO$48:$AO$49</definedName>
    <definedName name="gasto_gci">[2]INICIO!$AO$48:$AO$49</definedName>
    <definedName name="KEY">[7]cats!$A$1:$B$9</definedName>
    <definedName name="LABEL" localSheetId="23">[4]INICIO!$AY$5:$AZ$97</definedName>
    <definedName name="LABEL" localSheetId="30">[2]INICIO!$AY$5:$AZ$97</definedName>
    <definedName name="LABEL" localSheetId="24">[5]INICIO!$AY$5:$AZ$97</definedName>
    <definedName name="LABEL">[6]INICIO!$AY$5:$AZ$97</definedName>
    <definedName name="label1g" localSheetId="23">[1]INICIO!$AA$19</definedName>
    <definedName name="label1g" localSheetId="24">[3]INICIO!$AA$19</definedName>
    <definedName name="label1g">[2]INICIO!$AA$19</definedName>
    <definedName name="label1S" localSheetId="23">[1]INICIO!$AA$22</definedName>
    <definedName name="label1S" localSheetId="24">[3]INICIO!$AA$22</definedName>
    <definedName name="label1S">[2]INICIO!$AA$22</definedName>
    <definedName name="label2g" localSheetId="23">[1]INICIO!$AA$20</definedName>
    <definedName name="label2g" localSheetId="24">[3]INICIO!$AA$20</definedName>
    <definedName name="label2g">[2]INICIO!$AA$20</definedName>
    <definedName name="label2S" localSheetId="23">[1]INICIO!$AA$23</definedName>
    <definedName name="label2S" localSheetId="24">[3]INICIO!$AA$23</definedName>
    <definedName name="label2S">[2]INICIO!$AA$23</definedName>
    <definedName name="Líneadeacción" localSheetId="17">[6]INICIO!#REF!</definedName>
    <definedName name="Líneadeacción" localSheetId="15">[6]INICIO!#REF!</definedName>
    <definedName name="Líneadeacción" localSheetId="16">[6]INICIO!#REF!</definedName>
    <definedName name="Líneadeacción" localSheetId="9">[6]INICIO!#REF!</definedName>
    <definedName name="Líneadeacción" localSheetId="7">[6]INICIO!#REF!</definedName>
    <definedName name="Líneadeacción" localSheetId="8">[6]INICIO!#REF!</definedName>
    <definedName name="Líneadeacción" localSheetId="11">[6]INICIO!#REF!</definedName>
    <definedName name="Líneadeacción" localSheetId="12">[6]INICIO!#REF!</definedName>
    <definedName name="Líneadeacción" localSheetId="10">[6]INICIO!#REF!</definedName>
    <definedName name="Líneadeacción" localSheetId="14">[6]INICIO!#REF!</definedName>
    <definedName name="Líneadeacción" localSheetId="6">[6]INICIO!#REF!</definedName>
    <definedName name="Líneadeacción" localSheetId="13">[6]INICIO!#REF!</definedName>
    <definedName name="Líneadeacción" localSheetId="23">[4]INICIO!#REF!</definedName>
    <definedName name="Líneadeacción" localSheetId="19">[6]INICIO!#REF!</definedName>
    <definedName name="Líneadeacción" localSheetId="21">[6]INICIO!#REF!</definedName>
    <definedName name="Líneadeacción" localSheetId="20">[6]INICIO!#REF!</definedName>
    <definedName name="Líneadeacción" localSheetId="22">[6]INICIO!#REF!</definedName>
    <definedName name="Líneadeacción" localSheetId="18">[6]INICIO!#REF!</definedName>
    <definedName name="Líneadeacción" localSheetId="25">[6]INICIO!#REF!</definedName>
    <definedName name="Líneadeacción" localSheetId="29">[6]INICIO!#REF!</definedName>
    <definedName name="Líneadeacción" localSheetId="32">[6]INICIO!#REF!</definedName>
    <definedName name="Líneadeacción" localSheetId="24">[6]INICIO!#REF!</definedName>
    <definedName name="Líneadeacción">[6]INICIO!#REF!</definedName>
    <definedName name="LISTA_2016" localSheetId="17">#REF!</definedName>
    <definedName name="LISTA_2016" localSheetId="15">#REF!</definedName>
    <definedName name="LISTA_2016" localSheetId="16">#REF!</definedName>
    <definedName name="LISTA_2016" localSheetId="9">#REF!</definedName>
    <definedName name="LISTA_2016" localSheetId="7">#REF!</definedName>
    <definedName name="LISTA_2016" localSheetId="8">#REF!</definedName>
    <definedName name="LISTA_2016" localSheetId="11">#REF!</definedName>
    <definedName name="LISTA_2016" localSheetId="12">#REF!</definedName>
    <definedName name="LISTA_2016" localSheetId="10">#REF!</definedName>
    <definedName name="LISTA_2016" localSheetId="14">#REF!</definedName>
    <definedName name="LISTA_2016" localSheetId="13">#REF!</definedName>
    <definedName name="LISTA_2016" localSheetId="23">#REF!</definedName>
    <definedName name="LISTA_2016" localSheetId="21">#REF!</definedName>
    <definedName name="LISTA_2016" localSheetId="20">#REF!</definedName>
    <definedName name="LISTA_2016" localSheetId="22">#REF!</definedName>
    <definedName name="LISTA_2016" localSheetId="18">#REF!</definedName>
    <definedName name="LISTA_2016" localSheetId="32">#REF!</definedName>
    <definedName name="LISTA_2016" localSheetId="24">#REF!</definedName>
    <definedName name="LISTA_2016">#REF!</definedName>
    <definedName name="lista_ai" localSheetId="23">[1]INICIO!$AO$55:$AO$96</definedName>
    <definedName name="lista_ai" localSheetId="24">[3]INICIO!$AO$55:$AO$96</definedName>
    <definedName name="lista_ai">[2]INICIO!$AO$55:$AO$96</definedName>
    <definedName name="lista_deleg" localSheetId="23">[1]INICIO!$AR$34:$AR$49</definedName>
    <definedName name="lista_deleg" localSheetId="24">[3]INICIO!$AR$34:$AR$49</definedName>
    <definedName name="lista_deleg">[2]INICIO!$AR$34:$AR$49</definedName>
    <definedName name="lista_eppa" localSheetId="23">[1]INICIO!$AR$55:$AS$149</definedName>
    <definedName name="lista_eppa" localSheetId="24">[3]INICIO!$AR$55:$AS$149</definedName>
    <definedName name="lista_eppa">[2]INICIO!$AR$55:$AS$149</definedName>
    <definedName name="LISTA_UR" localSheetId="23">[1]INICIO!$Y$4:$Z$93</definedName>
    <definedName name="LISTA_UR" localSheetId="24">[3]INICIO!$Y$4:$Z$93</definedName>
    <definedName name="LISTA_UR">[2]INICIO!$Y$4:$Z$93</definedName>
    <definedName name="MAPPEGS" localSheetId="17">[6]INICIO!#REF!</definedName>
    <definedName name="MAPPEGS" localSheetId="15">[6]INICIO!#REF!</definedName>
    <definedName name="MAPPEGS" localSheetId="16">[6]INICIO!#REF!</definedName>
    <definedName name="MAPPEGS" localSheetId="9">[6]INICIO!#REF!</definedName>
    <definedName name="MAPPEGS" localSheetId="7">[6]INICIO!#REF!</definedName>
    <definedName name="MAPPEGS" localSheetId="8">[6]INICIO!#REF!</definedName>
    <definedName name="MAPPEGS" localSheetId="11">[6]INICIO!#REF!</definedName>
    <definedName name="MAPPEGS" localSheetId="12">[6]INICIO!#REF!</definedName>
    <definedName name="MAPPEGS" localSheetId="10">[6]INICIO!#REF!</definedName>
    <definedName name="MAPPEGS" localSheetId="14">[6]INICIO!#REF!</definedName>
    <definedName name="MAPPEGS" localSheetId="13">[6]INICIO!#REF!</definedName>
    <definedName name="MAPPEGS" localSheetId="23">[4]INICIO!#REF!</definedName>
    <definedName name="MAPPEGS" localSheetId="19">[6]INICIO!#REF!</definedName>
    <definedName name="MAPPEGS" localSheetId="21">[6]INICIO!#REF!</definedName>
    <definedName name="MAPPEGS" localSheetId="20">[6]INICIO!#REF!</definedName>
    <definedName name="MAPPEGS" localSheetId="22">[6]INICIO!#REF!</definedName>
    <definedName name="MAPPEGS" localSheetId="18">[6]INICIO!#REF!</definedName>
    <definedName name="MAPPEGS" localSheetId="25">[6]INICIO!#REF!</definedName>
    <definedName name="MAPPEGS" localSheetId="29">[6]INICIO!#REF!</definedName>
    <definedName name="MAPPEGS" localSheetId="32">[6]INICIO!#REF!</definedName>
    <definedName name="MAPPEGS" localSheetId="24">[6]INICIO!#REF!</definedName>
    <definedName name="MAPPEGS">[6]INICIO!#REF!</definedName>
    <definedName name="MODIF" localSheetId="23">[1]datos!$U$2:$U$31674</definedName>
    <definedName name="MODIF" localSheetId="24">[3]datos!$U$2:$U$31674</definedName>
    <definedName name="MODIF">[2]datos!$U$2:$U$31674</definedName>
    <definedName name="MSG_ERROR1" localSheetId="23">[4]INICIO!$AA$11</definedName>
    <definedName name="MSG_ERROR1" localSheetId="30">[2]INICIO!$AA$11</definedName>
    <definedName name="MSG_ERROR1" localSheetId="24">[5]INICIO!$AA$11</definedName>
    <definedName name="MSG_ERROR1">[6]INICIO!$AA$11</definedName>
    <definedName name="MSG_ERROR2" localSheetId="23">[1]INICIO!$AA$12</definedName>
    <definedName name="MSG_ERROR2" localSheetId="24">[3]INICIO!$AA$12</definedName>
    <definedName name="MSG_ERROR2">[2]INICIO!$AA$12</definedName>
    <definedName name="OPCION2" localSheetId="27">[6]INICIO!#REF!</definedName>
    <definedName name="OPCION2" localSheetId="17">[6]INICIO!#REF!</definedName>
    <definedName name="OPCION2" localSheetId="15">[6]INICIO!#REF!</definedName>
    <definedName name="OPCION2" localSheetId="16">[6]INICIO!#REF!</definedName>
    <definedName name="OPCION2" localSheetId="9">[6]INICIO!#REF!</definedName>
    <definedName name="OPCION2" localSheetId="7">[6]INICIO!#REF!</definedName>
    <definedName name="OPCION2" localSheetId="8">[6]INICIO!#REF!</definedName>
    <definedName name="OPCION2" localSheetId="11">[6]INICIO!#REF!</definedName>
    <definedName name="OPCION2" localSheetId="12">[6]INICIO!#REF!</definedName>
    <definedName name="OPCION2" localSheetId="10">[6]INICIO!#REF!</definedName>
    <definedName name="OPCION2" localSheetId="14">[6]INICIO!#REF!</definedName>
    <definedName name="OPCION2" localSheetId="6">[6]INICIO!#REF!</definedName>
    <definedName name="OPCION2" localSheetId="13">[6]INICIO!#REF!</definedName>
    <definedName name="OPCION2" localSheetId="23">[4]INICIO!#REF!</definedName>
    <definedName name="OPCION2" localSheetId="19">[6]INICIO!#REF!</definedName>
    <definedName name="OPCION2" localSheetId="21">[6]INICIO!#REF!</definedName>
    <definedName name="OPCION2" localSheetId="20">[6]INICIO!#REF!</definedName>
    <definedName name="OPCION2" localSheetId="22">[6]INICIO!#REF!</definedName>
    <definedName name="OPCION2" localSheetId="18">[6]INICIO!#REF!</definedName>
    <definedName name="OPCION2" localSheetId="30">[2]INICIO!#REF!</definedName>
    <definedName name="OPCION2" localSheetId="25">[6]INICIO!#REF!</definedName>
    <definedName name="OPCION2" localSheetId="2">[6]INICIO!#REF!</definedName>
    <definedName name="OPCION2" localSheetId="3">[6]INICIO!#REF!</definedName>
    <definedName name="OPCION2" localSheetId="29">[6]INICIO!#REF!</definedName>
    <definedName name="OPCION2" localSheetId="32">[6]INICIO!#REF!</definedName>
    <definedName name="OPCION2" localSheetId="24">[5]INICIO!#REF!</definedName>
    <definedName name="OPCION2" localSheetId="31">[6]INICIO!#REF!</definedName>
    <definedName name="OPCION2">[6]INICIO!#REF!</definedName>
    <definedName name="ORIG" localSheetId="23">[1]datos!$T$2:$T$31674</definedName>
    <definedName name="ORIG" localSheetId="24">[3]datos!$T$2:$T$31674</definedName>
    <definedName name="ORIG">[2]datos!$T$2:$T$31674</definedName>
    <definedName name="P" localSheetId="23">[1]INICIO!$AO$5:$AP$32</definedName>
    <definedName name="P" localSheetId="24">[3]INICIO!$AO$5:$AP$32</definedName>
    <definedName name="P">[2]INICIO!$AO$5:$AP$32</definedName>
    <definedName name="P_K" localSheetId="23">[1]INICIO!$AO$5:$AO$32</definedName>
    <definedName name="P_K" localSheetId="24">[3]INICIO!$AO$5:$AO$32</definedName>
    <definedName name="P_K">[2]INICIO!$AO$5:$AO$32</definedName>
    <definedName name="PE" localSheetId="23">[1]INICIO!$AR$5:$AS$16</definedName>
    <definedName name="PE" localSheetId="24">[3]INICIO!$AR$5:$AS$16</definedName>
    <definedName name="PE">[2]INICIO!$AR$5:$AS$16</definedName>
    <definedName name="PE_K" localSheetId="23">[1]INICIO!$AR$5:$AR$16</definedName>
    <definedName name="PE_K" localSheetId="24">[3]INICIO!$AR$5:$AR$16</definedName>
    <definedName name="PE_K">[2]INICIO!$AR$5:$AR$16</definedName>
    <definedName name="PEDO" localSheetId="17">[4]INICIO!#REF!</definedName>
    <definedName name="PEDO" localSheetId="15">[4]INICIO!#REF!</definedName>
    <definedName name="PEDO" localSheetId="16">[4]INICIO!#REF!</definedName>
    <definedName name="PEDO" localSheetId="9">[4]INICIO!#REF!</definedName>
    <definedName name="PEDO" localSheetId="7">[4]INICIO!#REF!</definedName>
    <definedName name="PEDO" localSheetId="8">[4]INICIO!#REF!</definedName>
    <definedName name="PEDO" localSheetId="11">[4]INICIO!#REF!</definedName>
    <definedName name="PEDO" localSheetId="12">[4]INICIO!#REF!</definedName>
    <definedName name="PEDO" localSheetId="10">[4]INICIO!#REF!</definedName>
    <definedName name="PEDO" localSheetId="14">[4]INICIO!#REF!</definedName>
    <definedName name="PEDO" localSheetId="13">[4]INICIO!#REF!</definedName>
    <definedName name="PEDO" localSheetId="23">[4]INICIO!#REF!</definedName>
    <definedName name="PEDO" localSheetId="21">[4]INICIO!#REF!</definedName>
    <definedName name="PEDO" localSheetId="20">[4]INICIO!#REF!</definedName>
    <definedName name="PEDO" localSheetId="22">[4]INICIO!#REF!</definedName>
    <definedName name="PEDO" localSheetId="18">[4]INICIO!#REF!</definedName>
    <definedName name="PEDO" localSheetId="32">[4]INICIO!#REF!</definedName>
    <definedName name="PEDO" localSheetId="24">[4]INICIO!#REF!</definedName>
    <definedName name="PEDO">[4]INICIO!#REF!</definedName>
    <definedName name="PERIODO" localSheetId="17">#REF!</definedName>
    <definedName name="PERIODO" localSheetId="15">#REF!</definedName>
    <definedName name="PERIODO" localSheetId="16">#REF!</definedName>
    <definedName name="PERIODO" localSheetId="9">#REF!</definedName>
    <definedName name="PERIODO" localSheetId="7">#REF!</definedName>
    <definedName name="PERIODO" localSheetId="8">#REF!</definedName>
    <definedName name="PERIODO" localSheetId="11">#REF!</definedName>
    <definedName name="PERIODO" localSheetId="12">#REF!</definedName>
    <definedName name="PERIODO" localSheetId="10">#REF!</definedName>
    <definedName name="PERIODO" localSheetId="14">#REF!</definedName>
    <definedName name="PERIODO" localSheetId="13">#REF!</definedName>
    <definedName name="PERIODO" localSheetId="23">#REF!</definedName>
    <definedName name="PERIODO" localSheetId="21">#REF!</definedName>
    <definedName name="PERIODO" localSheetId="20">#REF!</definedName>
    <definedName name="PERIODO" localSheetId="22">#REF!</definedName>
    <definedName name="PERIODO" localSheetId="18">#REF!</definedName>
    <definedName name="PERIODO" localSheetId="32">#REF!</definedName>
    <definedName name="PERIODO" localSheetId="24">#REF!</definedName>
    <definedName name="PERIODO">#REF!</definedName>
    <definedName name="PROG" localSheetId="17">#REF!</definedName>
    <definedName name="PROG" localSheetId="15">#REF!</definedName>
    <definedName name="PROG" localSheetId="16">#REF!</definedName>
    <definedName name="PROG" localSheetId="9">#REF!</definedName>
    <definedName name="PROG" localSheetId="7">#REF!</definedName>
    <definedName name="PROG" localSheetId="8">#REF!</definedName>
    <definedName name="PROG" localSheetId="11">#REF!</definedName>
    <definedName name="PROG" localSheetId="12">#REF!</definedName>
    <definedName name="PROG" localSheetId="10">#REF!</definedName>
    <definedName name="PROG" localSheetId="14">#REF!</definedName>
    <definedName name="PROG" localSheetId="13">#REF!</definedName>
    <definedName name="PROG" localSheetId="23">#REF!</definedName>
    <definedName name="PROG" localSheetId="21">#REF!</definedName>
    <definedName name="PROG" localSheetId="20">#REF!</definedName>
    <definedName name="PROG" localSheetId="22">#REF!</definedName>
    <definedName name="PROG" localSheetId="18">#REF!</definedName>
    <definedName name="PROG" localSheetId="32">#REF!</definedName>
    <definedName name="PROG" localSheetId="24">#REF!</definedName>
    <definedName name="PROG">#REF!</definedName>
    <definedName name="ptda" localSheetId="17">#REF!</definedName>
    <definedName name="ptda" localSheetId="15">#REF!</definedName>
    <definedName name="ptda" localSheetId="16">#REF!</definedName>
    <definedName name="ptda" localSheetId="9">#REF!</definedName>
    <definedName name="ptda" localSheetId="7">#REF!</definedName>
    <definedName name="ptda" localSheetId="8">#REF!</definedName>
    <definedName name="ptda" localSheetId="11">#REF!</definedName>
    <definedName name="ptda" localSheetId="12">#REF!</definedName>
    <definedName name="ptda" localSheetId="10">#REF!</definedName>
    <definedName name="ptda" localSheetId="14">#REF!</definedName>
    <definedName name="ptda" localSheetId="13">#REF!</definedName>
    <definedName name="ptda" localSheetId="23">#REF!</definedName>
    <definedName name="ptda" localSheetId="21">#REF!</definedName>
    <definedName name="ptda" localSheetId="20">#REF!</definedName>
    <definedName name="ptda" localSheetId="22">#REF!</definedName>
    <definedName name="ptda" localSheetId="18">#REF!</definedName>
    <definedName name="ptda" localSheetId="32">#REF!</definedName>
    <definedName name="ptda" localSheetId="24">#REF!</definedName>
    <definedName name="ptda">#REF!</definedName>
    <definedName name="rubros_fpc" localSheetId="23">[1]INICIO!$AO$39:$AO$42</definedName>
    <definedName name="rubros_fpc" localSheetId="24">[3]INICIO!$AO$39:$AO$42</definedName>
    <definedName name="rubros_fpc">[2]INICIO!$AO$39:$AO$42</definedName>
    <definedName name="_xlnm.Print_Titles" localSheetId="26">'ADS-1'!$1:$6</definedName>
    <definedName name="_xlnm.Print_Titles" localSheetId="27">'ADS-2'!$1:$6</definedName>
    <definedName name="_xlnm.Print_Titles" localSheetId="4">'APP-1'!$1:$7</definedName>
    <definedName name="_xlnm.Print_Titles" localSheetId="5">'APP-2'!$1:$6</definedName>
    <definedName name="_xlnm.Print_Titles" localSheetId="17">'APP-3 CULT. TEATRO (REMA.2016)'!$1:$8</definedName>
    <definedName name="_xlnm.Print_Titles" localSheetId="15">'APP-3 FAFEF'!$1:$8</definedName>
    <definedName name="_xlnm.Print_Titles" localSheetId="16">'APP-3 FAIS'!$1:$8</definedName>
    <definedName name="_xlnm.Print_Titles" localSheetId="9">'APP-3 FOR.FIN VI(REM 2016)'!$1:$8</definedName>
    <definedName name="_xlnm.Print_Titles" localSheetId="7">'APP-3 FORT.FIN I'!$1:$8</definedName>
    <definedName name="_xlnm.Print_Titles" localSheetId="8">'APP-3 FORT.FIN II'!$1:$8</definedName>
    <definedName name="_xlnm.Print_Titles" localSheetId="11">'APP-3 FORTA III (REMA 2016)'!$1:$8</definedName>
    <definedName name="_xlnm.Print_Titles" localSheetId="12">'APP-3 FORTA IV (REMA 2016)'!$1:$8</definedName>
    <definedName name="_xlnm.Print_Titles" localSheetId="10">'APP-3 FORTALECE'!$1:$8</definedName>
    <definedName name="_xlnm.Print_Titles" localSheetId="14">'APP-3 FORTAMUN'!$1:$8</definedName>
    <definedName name="_xlnm.Print_Titles" localSheetId="6">'APP-3 FORTASEG'!$1:$8</definedName>
    <definedName name="_xlnm.Print_Titles" localSheetId="13">'APP-3 PARTICIPA.'!$1:$8</definedName>
    <definedName name="_xlnm.Print_Titles" localSheetId="19">'ARF-Cultura'!$1:$6</definedName>
    <definedName name="_xlnm.Print_Titles" localSheetId="21">'ARF-FAFEF'!$1:$6</definedName>
    <definedName name="_xlnm.Print_Titles" localSheetId="20">'ARF-Fortamun'!$1:$6</definedName>
    <definedName name="_xlnm.Print_Titles" localSheetId="22">'ARF-Fortasec'!$1:$6</definedName>
    <definedName name="_xlnm.Print_Titles" localSheetId="18">'ARF-PARTICIPACIONES'!$1:$6</definedName>
    <definedName name="_xlnm.Print_Titles" localSheetId="30">AUR!$1:$6</definedName>
    <definedName name="_xlnm.Print_Titles" localSheetId="25">EAP!$1:$11</definedName>
    <definedName name="_xlnm.Print_Titles" localSheetId="1">'ECG-1'!$1:$6</definedName>
    <definedName name="_xlnm.Print_Titles" localSheetId="2">'ECG-2'!$1:$6</definedName>
    <definedName name="_xlnm.Print_Titles" localSheetId="3">EPC!$1:$6</definedName>
    <definedName name="_xlnm.Print_Titles" localSheetId="29">FIC!$1:$9</definedName>
    <definedName name="_xlnm.Print_Titles" localSheetId="24">IPP!$2:$5</definedName>
    <definedName name="_xlnm.Print_Titles" localSheetId="31">PPD!$1:$7</definedName>
    <definedName name="_xlnm.Print_Titles" localSheetId="28">SAP!$1:$6</definedName>
    <definedName name="TYA" localSheetId="17">#REF!</definedName>
    <definedName name="TYA" localSheetId="15">#REF!</definedName>
    <definedName name="TYA" localSheetId="16">#REF!</definedName>
    <definedName name="TYA" localSheetId="9">#REF!</definedName>
    <definedName name="TYA" localSheetId="7">#REF!</definedName>
    <definedName name="TYA" localSheetId="8">#REF!</definedName>
    <definedName name="TYA" localSheetId="11">#REF!</definedName>
    <definedName name="TYA" localSheetId="12">#REF!</definedName>
    <definedName name="TYA" localSheetId="10">#REF!</definedName>
    <definedName name="TYA" localSheetId="14">#REF!</definedName>
    <definedName name="TYA" localSheetId="13">#REF!</definedName>
    <definedName name="TYA" localSheetId="23">#REF!</definedName>
    <definedName name="TYA" localSheetId="21">#REF!</definedName>
    <definedName name="TYA" localSheetId="20">#REF!</definedName>
    <definedName name="TYA" localSheetId="22">#REF!</definedName>
    <definedName name="TYA" localSheetId="18">#REF!</definedName>
    <definedName name="TYA" localSheetId="32">#REF!</definedName>
    <definedName name="TYA" localSheetId="24">#REF!</definedName>
    <definedName name="TYA">#REF!</definedName>
    <definedName name="U" localSheetId="23">[1]INICIO!$Y$4:$Z$93</definedName>
    <definedName name="U" localSheetId="24">[3]INICIO!$Y$4:$Z$93</definedName>
    <definedName name="U">[2]INICIO!$Y$4:$Z$93</definedName>
    <definedName name="UEG_DENOM" localSheetId="23">[1]datos!$R$2:$R$31674</definedName>
    <definedName name="UEG_DENOM" localSheetId="24">[3]datos!$R$2:$R$31674</definedName>
    <definedName name="UEG_DENOM">[2]datos!$R$2:$R$31674</definedName>
    <definedName name="UR" localSheetId="23">[1]INICIO!$AJ$5:$AM$99</definedName>
    <definedName name="UR" localSheetId="24">[3]INICIO!$AJ$5:$AM$99</definedName>
    <definedName name="UR">[2]INICIO!$AJ$5:$AM$99</definedName>
  </definedNames>
  <calcPr calcId="124519"/>
</workbook>
</file>

<file path=xl/calcChain.xml><?xml version="1.0" encoding="utf-8"?>
<calcChain xmlns="http://schemas.openxmlformats.org/spreadsheetml/2006/main">
  <c r="F90" i="67"/>
  <c r="K69"/>
  <c r="G90" l="1"/>
  <c r="P22" i="8" l="1"/>
  <c r="E90" i="67" l="1"/>
  <c r="C19" i="71" l="1"/>
  <c r="B19"/>
  <c r="D13" i="22"/>
  <c r="F7" i="84"/>
  <c r="D7"/>
  <c r="Q16" i="99" l="1"/>
  <c r="P16"/>
  <c r="O16"/>
  <c r="N16"/>
  <c r="M16"/>
  <c r="Q19" i="111"/>
  <c r="P19"/>
  <c r="O19"/>
  <c r="N19"/>
  <c r="M19"/>
  <c r="S17"/>
  <c r="R17"/>
  <c r="T17"/>
  <c r="L17"/>
  <c r="K17"/>
  <c r="S14"/>
  <c r="R14"/>
  <c r="T14"/>
  <c r="L14"/>
  <c r="K14"/>
  <c r="Q18" i="104"/>
  <c r="P18"/>
  <c r="O18"/>
  <c r="N18"/>
  <c r="M18"/>
  <c r="Q29" i="106"/>
  <c r="P29"/>
  <c r="O29"/>
  <c r="N29"/>
  <c r="M29"/>
  <c r="K27"/>
  <c r="L27"/>
  <c r="R27"/>
  <c r="S27"/>
  <c r="K22"/>
  <c r="L22"/>
  <c r="R22"/>
  <c r="S22"/>
  <c r="U22"/>
  <c r="O95" i="105"/>
  <c r="N95"/>
  <c r="M95"/>
  <c r="Q16" i="110"/>
  <c r="P16"/>
  <c r="O16"/>
  <c r="N16"/>
  <c r="M16"/>
  <c r="U14"/>
  <c r="T14"/>
  <c r="S14"/>
  <c r="R14"/>
  <c r="L14"/>
  <c r="K14"/>
  <c r="Q16" i="107"/>
  <c r="P16"/>
  <c r="O16"/>
  <c r="N16"/>
  <c r="M16"/>
  <c r="Q19" i="108"/>
  <c r="P19"/>
  <c r="O19"/>
  <c r="N19"/>
  <c r="M19"/>
  <c r="Q16" i="109"/>
  <c r="P16"/>
  <c r="O16"/>
  <c r="N16"/>
  <c r="M16"/>
  <c r="K14" i="102"/>
  <c r="L14"/>
  <c r="U14"/>
  <c r="T14"/>
  <c r="S14"/>
  <c r="R14"/>
  <c r="U28" i="103"/>
  <c r="T28"/>
  <c r="S28"/>
  <c r="R28"/>
  <c r="U26"/>
  <c r="T26"/>
  <c r="S26"/>
  <c r="R26"/>
  <c r="U25"/>
  <c r="T25"/>
  <c r="S25"/>
  <c r="R25"/>
  <c r="U24"/>
  <c r="T24"/>
  <c r="S24"/>
  <c r="R24"/>
  <c r="U23"/>
  <c r="T23"/>
  <c r="S23"/>
  <c r="R23"/>
  <c r="U22"/>
  <c r="T22"/>
  <c r="S22"/>
  <c r="R22"/>
  <c r="U17"/>
  <c r="T17"/>
  <c r="S17"/>
  <c r="R17"/>
  <c r="U14"/>
  <c r="T14"/>
  <c r="S14"/>
  <c r="R14"/>
  <c r="L28"/>
  <c r="K28"/>
  <c r="L26"/>
  <c r="K26"/>
  <c r="L25"/>
  <c r="K25"/>
  <c r="L24"/>
  <c r="K24"/>
  <c r="L23"/>
  <c r="K23"/>
  <c r="L22"/>
  <c r="K22"/>
  <c r="L17"/>
  <c r="K17"/>
  <c r="L14"/>
  <c r="K14"/>
  <c r="S14" i="109"/>
  <c r="R14"/>
  <c r="U14"/>
  <c r="L14"/>
  <c r="K14"/>
  <c r="S17" i="108"/>
  <c r="R17"/>
  <c r="U17"/>
  <c r="L17"/>
  <c r="K17"/>
  <c r="S14"/>
  <c r="R14"/>
  <c r="U14"/>
  <c r="L14"/>
  <c r="K14"/>
  <c r="S14" i="107"/>
  <c r="R14"/>
  <c r="T14"/>
  <c r="L14"/>
  <c r="K14"/>
  <c r="S19" i="106"/>
  <c r="R19"/>
  <c r="T19"/>
  <c r="L19"/>
  <c r="K19"/>
  <c r="S14"/>
  <c r="R14"/>
  <c r="T14"/>
  <c r="L14"/>
  <c r="K14"/>
  <c r="S93" i="105"/>
  <c r="R93"/>
  <c r="P93"/>
  <c r="U93" s="1"/>
  <c r="L93"/>
  <c r="K93"/>
  <c r="P92"/>
  <c r="Q92" s="1"/>
  <c r="P91"/>
  <c r="Q91" s="1"/>
  <c r="P90"/>
  <c r="Q90" s="1"/>
  <c r="S89"/>
  <c r="R89"/>
  <c r="P89"/>
  <c r="T89" s="1"/>
  <c r="L89"/>
  <c r="K89"/>
  <c r="S88"/>
  <c r="R88"/>
  <c r="P88"/>
  <c r="T88" s="1"/>
  <c r="L88"/>
  <c r="K88"/>
  <c r="P87"/>
  <c r="Q87" s="1"/>
  <c r="S86"/>
  <c r="R86"/>
  <c r="P86"/>
  <c r="U86" s="1"/>
  <c r="L86"/>
  <c r="K86"/>
  <c r="P85"/>
  <c r="Q85" s="1"/>
  <c r="P84"/>
  <c r="Q84" s="1"/>
  <c r="S83"/>
  <c r="R83"/>
  <c r="P83"/>
  <c r="U83" s="1"/>
  <c r="L83"/>
  <c r="K83"/>
  <c r="P82"/>
  <c r="Q82" s="1"/>
  <c r="S81"/>
  <c r="R81"/>
  <c r="P81"/>
  <c r="T81" s="1"/>
  <c r="L81"/>
  <c r="K81"/>
  <c r="P80"/>
  <c r="Q80" s="1"/>
  <c r="P79"/>
  <c r="Q79" s="1"/>
  <c r="P78"/>
  <c r="Q78" s="1"/>
  <c r="P77"/>
  <c r="Q77" s="1"/>
  <c r="S76"/>
  <c r="R76"/>
  <c r="P76"/>
  <c r="T76" s="1"/>
  <c r="L76"/>
  <c r="K76"/>
  <c r="P75"/>
  <c r="Q75" s="1"/>
  <c r="S74"/>
  <c r="R74"/>
  <c r="P74"/>
  <c r="U74" s="1"/>
  <c r="L74"/>
  <c r="K74"/>
  <c r="P73"/>
  <c r="Q73" s="1"/>
  <c r="S72"/>
  <c r="R72"/>
  <c r="P72"/>
  <c r="T72" s="1"/>
  <c r="L72"/>
  <c r="K72"/>
  <c r="P71"/>
  <c r="Q71" s="1"/>
  <c r="S70"/>
  <c r="R70"/>
  <c r="P70"/>
  <c r="U70" s="1"/>
  <c r="L70"/>
  <c r="K70"/>
  <c r="S69"/>
  <c r="R69"/>
  <c r="P69"/>
  <c r="U69" s="1"/>
  <c r="L69"/>
  <c r="K69"/>
  <c r="S68"/>
  <c r="R68"/>
  <c r="P68"/>
  <c r="U68" s="1"/>
  <c r="L68"/>
  <c r="K68"/>
  <c r="S67"/>
  <c r="R67"/>
  <c r="P67"/>
  <c r="U67" s="1"/>
  <c r="L67"/>
  <c r="K67"/>
  <c r="S66"/>
  <c r="R66"/>
  <c r="P66"/>
  <c r="U66" s="1"/>
  <c r="L66"/>
  <c r="K66"/>
  <c r="P65"/>
  <c r="Q65" s="1"/>
  <c r="P64"/>
  <c r="Q64" s="1"/>
  <c r="S63"/>
  <c r="R63"/>
  <c r="P63"/>
  <c r="U63" s="1"/>
  <c r="L63"/>
  <c r="K63"/>
  <c r="S62"/>
  <c r="R62"/>
  <c r="P62"/>
  <c r="U62" s="1"/>
  <c r="L62"/>
  <c r="K62"/>
  <c r="P61"/>
  <c r="Q61" s="1"/>
  <c r="S60"/>
  <c r="R60"/>
  <c r="P60"/>
  <c r="T60" s="1"/>
  <c r="L60"/>
  <c r="K60"/>
  <c r="P59"/>
  <c r="Q59" s="1"/>
  <c r="S58"/>
  <c r="R58"/>
  <c r="P58"/>
  <c r="U58" s="1"/>
  <c r="L58"/>
  <c r="K58"/>
  <c r="P57"/>
  <c r="Q57" s="1"/>
  <c r="P56"/>
  <c r="Q56" s="1"/>
  <c r="P55"/>
  <c r="Q55" s="1"/>
  <c r="P54"/>
  <c r="Q54" s="1"/>
  <c r="S53"/>
  <c r="R53"/>
  <c r="P53"/>
  <c r="U53" s="1"/>
  <c r="L53"/>
  <c r="K53"/>
  <c r="S52"/>
  <c r="R52"/>
  <c r="P52"/>
  <c r="U52" s="1"/>
  <c r="L52"/>
  <c r="K52"/>
  <c r="P51"/>
  <c r="Q51" s="1"/>
  <c r="P50"/>
  <c r="Q50" s="1"/>
  <c r="P49"/>
  <c r="Q49" s="1"/>
  <c r="S48"/>
  <c r="R48"/>
  <c r="P48"/>
  <c r="T48" s="1"/>
  <c r="L48"/>
  <c r="K48"/>
  <c r="P47"/>
  <c r="Q47" s="1"/>
  <c r="P46"/>
  <c r="Q46" s="1"/>
  <c r="P45"/>
  <c r="Q45" s="1"/>
  <c r="P44"/>
  <c r="Q44" s="1"/>
  <c r="S43"/>
  <c r="R43"/>
  <c r="P43"/>
  <c r="T43" s="1"/>
  <c r="L43"/>
  <c r="K43"/>
  <c r="P42"/>
  <c r="Q42" s="1"/>
  <c r="S41"/>
  <c r="R41"/>
  <c r="P41"/>
  <c r="U41" s="1"/>
  <c r="L41"/>
  <c r="K41"/>
  <c r="P40"/>
  <c r="Q40" s="1"/>
  <c r="P39"/>
  <c r="Q39" s="1"/>
  <c r="P38"/>
  <c r="Q38" s="1"/>
  <c r="P37"/>
  <c r="Q37" s="1"/>
  <c r="S36"/>
  <c r="R36"/>
  <c r="P36"/>
  <c r="U36" s="1"/>
  <c r="L36"/>
  <c r="K36"/>
  <c r="P35"/>
  <c r="Q35" s="1"/>
  <c r="P34"/>
  <c r="Q34" s="1"/>
  <c r="P33"/>
  <c r="Q33" s="1"/>
  <c r="S32"/>
  <c r="R32"/>
  <c r="P32"/>
  <c r="T32" s="1"/>
  <c r="L32"/>
  <c r="K32"/>
  <c r="S31"/>
  <c r="R31"/>
  <c r="P31"/>
  <c r="T31" s="1"/>
  <c r="L31"/>
  <c r="K31"/>
  <c r="S30"/>
  <c r="R30"/>
  <c r="P30"/>
  <c r="T30" s="1"/>
  <c r="L30"/>
  <c r="K30"/>
  <c r="P29"/>
  <c r="Q29" s="1"/>
  <c r="S28"/>
  <c r="R28"/>
  <c r="P28"/>
  <c r="U28" s="1"/>
  <c r="L28"/>
  <c r="K28"/>
  <c r="S27"/>
  <c r="R27"/>
  <c r="P27"/>
  <c r="U27" s="1"/>
  <c r="L27"/>
  <c r="K27"/>
  <c r="P26"/>
  <c r="Q26" s="1"/>
  <c r="S25"/>
  <c r="R25"/>
  <c r="P25"/>
  <c r="T25" s="1"/>
  <c r="L25"/>
  <c r="K25"/>
  <c r="P24"/>
  <c r="Q24" s="1"/>
  <c r="P23"/>
  <c r="Q23" s="1"/>
  <c r="S22"/>
  <c r="R22"/>
  <c r="P22"/>
  <c r="T22" s="1"/>
  <c r="L22"/>
  <c r="K22"/>
  <c r="P21"/>
  <c r="Q21" s="1"/>
  <c r="P20"/>
  <c r="Q20" s="1"/>
  <c r="S19"/>
  <c r="R19"/>
  <c r="P19"/>
  <c r="T19" s="1"/>
  <c r="L19"/>
  <c r="K19"/>
  <c r="P18"/>
  <c r="Q18" s="1"/>
  <c r="S17"/>
  <c r="R17"/>
  <c r="P17"/>
  <c r="U17" s="1"/>
  <c r="L17"/>
  <c r="K17"/>
  <c r="P16"/>
  <c r="Q16" s="1"/>
  <c r="P15"/>
  <c r="Q15" s="1"/>
  <c r="S14"/>
  <c r="R14"/>
  <c r="P14"/>
  <c r="T14" s="1"/>
  <c r="L14"/>
  <c r="K14"/>
  <c r="P13"/>
  <c r="Q13" s="1"/>
  <c r="P12"/>
  <c r="Q12" s="1"/>
  <c r="P11"/>
  <c r="Q11" s="1"/>
  <c r="P10"/>
  <c r="Q10" s="1"/>
  <c r="S16" i="104"/>
  <c r="R16"/>
  <c r="T16"/>
  <c r="L16"/>
  <c r="K16"/>
  <c r="S15"/>
  <c r="R15"/>
  <c r="T15"/>
  <c r="L15"/>
  <c r="K15"/>
  <c r="S14"/>
  <c r="R14"/>
  <c r="T14"/>
  <c r="L14"/>
  <c r="K14"/>
  <c r="S14" i="99"/>
  <c r="R14"/>
  <c r="L14"/>
  <c r="K14"/>
  <c r="Q16" i="102"/>
  <c r="P16"/>
  <c r="O16"/>
  <c r="N16"/>
  <c r="M16"/>
  <c r="Q30" i="103"/>
  <c r="P30"/>
  <c r="O30"/>
  <c r="N30"/>
  <c r="M30"/>
  <c r="S14" i="80"/>
  <c r="R14"/>
  <c r="L14"/>
  <c r="K14"/>
  <c r="P16"/>
  <c r="O16"/>
  <c r="N16"/>
  <c r="M16"/>
  <c r="Q16"/>
  <c r="Q95" i="105" l="1"/>
  <c r="P95"/>
  <c r="U14" i="111"/>
  <c r="U17"/>
  <c r="U14" i="104"/>
  <c r="U15"/>
  <c r="U16"/>
  <c r="U27" i="106"/>
  <c r="T22"/>
  <c r="T27"/>
  <c r="U14"/>
  <c r="U19"/>
  <c r="U14" i="107"/>
  <c r="T14" i="108"/>
  <c r="T17"/>
  <c r="T14" i="109"/>
  <c r="Q14" i="105"/>
  <c r="U14"/>
  <c r="Q19"/>
  <c r="U19"/>
  <c r="Q22"/>
  <c r="U22"/>
  <c r="Q25"/>
  <c r="U25"/>
  <c r="Q30"/>
  <c r="U30"/>
  <c r="Q31"/>
  <c r="U31"/>
  <c r="Q32"/>
  <c r="U32"/>
  <c r="Q43"/>
  <c r="U43"/>
  <c r="Q48"/>
  <c r="U48"/>
  <c r="Q60"/>
  <c r="U60"/>
  <c r="Q72"/>
  <c r="U72"/>
  <c r="Q76"/>
  <c r="U76"/>
  <c r="Q81"/>
  <c r="U81"/>
  <c r="Q88"/>
  <c r="U88"/>
  <c r="Q89"/>
  <c r="U89"/>
  <c r="T17"/>
  <c r="T27"/>
  <c r="T28"/>
  <c r="T36"/>
  <c r="T41"/>
  <c r="T52"/>
  <c r="T53"/>
  <c r="T58"/>
  <c r="T62"/>
  <c r="T63"/>
  <c r="T66"/>
  <c r="T67"/>
  <c r="T68"/>
  <c r="T69"/>
  <c r="T70"/>
  <c r="T74"/>
  <c r="T83"/>
  <c r="T86"/>
  <c r="T93"/>
  <c r="Q17"/>
  <c r="Q27"/>
  <c r="Q28"/>
  <c r="Q36"/>
  <c r="Q41"/>
  <c r="Q52"/>
  <c r="Q53"/>
  <c r="Q58"/>
  <c r="Q62"/>
  <c r="Q63"/>
  <c r="Q66"/>
  <c r="Q67"/>
  <c r="Q68"/>
  <c r="Q69"/>
  <c r="Q70"/>
  <c r="Q74"/>
  <c r="Q83"/>
  <c r="Q86"/>
  <c r="Q93"/>
  <c r="T14" i="99"/>
  <c r="U14"/>
  <c r="T14" i="80"/>
  <c r="U14"/>
  <c r="O101" i="8" l="1"/>
  <c r="N101"/>
  <c r="M101"/>
  <c r="L101"/>
  <c r="P99"/>
  <c r="P95"/>
  <c r="P94"/>
  <c r="P92"/>
  <c r="P89"/>
  <c r="P87"/>
  <c r="P82"/>
  <c r="P80"/>
  <c r="P78"/>
  <c r="P76"/>
  <c r="P75"/>
  <c r="P74"/>
  <c r="P73"/>
  <c r="P72"/>
  <c r="P71"/>
  <c r="P68"/>
  <c r="P67"/>
  <c r="P65"/>
  <c r="P63"/>
  <c r="P58"/>
  <c r="P57"/>
  <c r="P53"/>
  <c r="P48"/>
  <c r="P46"/>
  <c r="P41"/>
  <c r="P37"/>
  <c r="P36"/>
  <c r="P35"/>
  <c r="P34"/>
  <c r="P32"/>
  <c r="P31"/>
  <c r="P29"/>
  <c r="P26"/>
  <c r="P25"/>
  <c r="P21"/>
  <c r="P19"/>
  <c r="P18"/>
  <c r="P15"/>
  <c r="P13"/>
  <c r="K99"/>
  <c r="K95"/>
  <c r="K94"/>
  <c r="K92"/>
  <c r="K89"/>
  <c r="K87"/>
  <c r="K82"/>
  <c r="K80"/>
  <c r="K78"/>
  <c r="K76"/>
  <c r="K75"/>
  <c r="K74"/>
  <c r="K73"/>
  <c r="K72"/>
  <c r="K71"/>
  <c r="K68"/>
  <c r="K67"/>
  <c r="K65"/>
  <c r="K63"/>
  <c r="K58"/>
  <c r="K57"/>
  <c r="K53"/>
  <c r="K48"/>
  <c r="K46"/>
  <c r="K41"/>
  <c r="K37"/>
  <c r="K36"/>
  <c r="K35"/>
  <c r="K34"/>
  <c r="K32"/>
  <c r="K31"/>
  <c r="K29"/>
  <c r="K26"/>
  <c r="K25"/>
  <c r="K22"/>
  <c r="K21"/>
  <c r="K19"/>
  <c r="K18"/>
  <c r="K15"/>
  <c r="K13"/>
  <c r="Q13" s="1"/>
  <c r="Q58" l="1"/>
  <c r="Q21"/>
  <c r="Q29"/>
  <c r="Q35"/>
  <c r="Q46"/>
  <c r="Q68"/>
  <c r="Q74"/>
  <c r="Q80"/>
  <c r="Q92"/>
  <c r="Q15"/>
  <c r="Q22"/>
  <c r="Q31"/>
  <c r="Q36"/>
  <c r="Q48"/>
  <c r="Q63"/>
  <c r="Q71"/>
  <c r="Q75"/>
  <c r="Q82"/>
  <c r="Q94"/>
  <c r="Q18"/>
  <c r="Q25"/>
  <c r="Q32"/>
  <c r="Q37"/>
  <c r="Q53"/>
  <c r="Q65"/>
  <c r="Q72"/>
  <c r="Q76"/>
  <c r="Q87"/>
  <c r="Q95"/>
  <c r="Q19"/>
  <c r="Q26"/>
  <c r="Q34"/>
  <c r="Q41"/>
  <c r="Q57"/>
  <c r="Q67"/>
  <c r="Q73"/>
  <c r="Q78"/>
  <c r="Q89"/>
  <c r="Q99"/>
  <c r="F15" i="5" l="1"/>
  <c r="G9"/>
  <c r="D8" l="1"/>
  <c r="F11"/>
  <c r="E8"/>
  <c r="B8"/>
  <c r="F13"/>
  <c r="F9"/>
  <c r="C8"/>
  <c r="G15"/>
  <c r="G13"/>
  <c r="G11"/>
  <c r="I34" i="97"/>
  <c r="E34"/>
  <c r="I33"/>
  <c r="E33"/>
  <c r="I32"/>
  <c r="E32"/>
  <c r="H31"/>
  <c r="G31"/>
  <c r="F31"/>
  <c r="D31"/>
  <c r="D24" s="1"/>
  <c r="I30"/>
  <c r="E30"/>
  <c r="I29"/>
  <c r="E29"/>
  <c r="I28"/>
  <c r="E28"/>
  <c r="H27"/>
  <c r="H24" s="1"/>
  <c r="G27"/>
  <c r="G24" s="1"/>
  <c r="F27"/>
  <c r="D27"/>
  <c r="I26"/>
  <c r="E26"/>
  <c r="I25"/>
  <c r="I22"/>
  <c r="E22"/>
  <c r="I21"/>
  <c r="E21"/>
  <c r="I20"/>
  <c r="E20"/>
  <c r="H19"/>
  <c r="H12" s="1"/>
  <c r="G19"/>
  <c r="F19"/>
  <c r="D19"/>
  <c r="I18"/>
  <c r="E18"/>
  <c r="I17"/>
  <c r="E17"/>
  <c r="I16"/>
  <c r="E16"/>
  <c r="H15"/>
  <c r="G15"/>
  <c r="F15"/>
  <c r="I15" s="1"/>
  <c r="D15"/>
  <c r="D12" s="1"/>
  <c r="I14"/>
  <c r="E14"/>
  <c r="I13"/>
  <c r="E13"/>
  <c r="I31" l="1"/>
  <c r="H36"/>
  <c r="D36"/>
  <c r="G12"/>
  <c r="G36" s="1"/>
  <c r="I19"/>
  <c r="I27"/>
  <c r="F12"/>
  <c r="E15"/>
  <c r="E19"/>
  <c r="F24"/>
  <c r="I24" s="1"/>
  <c r="E27"/>
  <c r="E31"/>
  <c r="I12" l="1"/>
  <c r="E12"/>
  <c r="F36"/>
  <c r="I36" l="1"/>
  <c r="E36"/>
  <c r="B14" i="48" l="1"/>
  <c r="B17" i="5"/>
  <c r="B30" s="1"/>
  <c r="D8" i="48" l="1"/>
  <c r="D14"/>
  <c r="F24" i="5"/>
  <c r="G24"/>
  <c r="F17" i="48"/>
  <c r="G17"/>
  <c r="F20" i="5"/>
  <c r="G20"/>
  <c r="F28"/>
  <c r="G28"/>
  <c r="D17"/>
  <c r="D30" s="1"/>
  <c r="F16" i="48"/>
  <c r="F26" i="5"/>
  <c r="G26"/>
  <c r="F18" i="48"/>
  <c r="G18"/>
  <c r="F22" i="5"/>
  <c r="F13" i="48"/>
  <c r="F11"/>
  <c r="G11"/>
  <c r="B8"/>
  <c r="B19" s="1"/>
  <c r="D19" l="1"/>
  <c r="E14"/>
  <c r="G22" i="5"/>
  <c r="G15" i="48"/>
  <c r="C14"/>
  <c r="F15"/>
  <c r="G9"/>
  <c r="C8"/>
  <c r="F9"/>
  <c r="G18" i="5"/>
  <c r="F18"/>
  <c r="C17"/>
  <c r="C30" s="1"/>
  <c r="E17"/>
  <c r="E30" s="1"/>
  <c r="G13" i="48"/>
  <c r="G16"/>
  <c r="E8"/>
  <c r="E19" s="1"/>
  <c r="C19" l="1"/>
</calcChain>
</file>

<file path=xl/sharedStrings.xml><?xml version="1.0" encoding="utf-8"?>
<sst xmlns="http://schemas.openxmlformats.org/spreadsheetml/2006/main" count="2472" uniqueCount="903">
  <si>
    <t>(3)</t>
  </si>
  <si>
    <t>(4)</t>
  </si>
  <si>
    <t>(5)</t>
  </si>
  <si>
    <t>(7)</t>
  </si>
  <si>
    <t>(8)</t>
  </si>
  <si>
    <t>(9)</t>
  </si>
  <si>
    <t>(6)</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</si>
  <si>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</si>
  <si>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</si>
  <si>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</si>
  <si>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</si>
  <si>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</si>
  <si>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</si>
  <si>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</si>
  <si>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</si>
  <si>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</si>
  <si>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</si>
  <si>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</si>
  <si>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</si>
  <si>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</si>
  <si>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</si>
  <si>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DESTINO DEL GASTO</t>
  </si>
  <si>
    <t>MODIFICADO</t>
  </si>
  <si>
    <t>UNIDAD
DE
MEDIDA</t>
  </si>
  <si>
    <t>ALCANZADO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</si>
  <si>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</si>
  <si>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</si>
  <si>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</si>
  <si>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</si>
  <si>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</si>
  <si>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</si>
  <si>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</si>
  <si>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</si>
  <si>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</si>
  <si>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</si>
  <si>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</si>
  <si>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</si>
  <si>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</si>
  <si>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</si>
  <si>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FI</t>
  </si>
  <si>
    <t>DEVENGADO
(2)</t>
  </si>
  <si>
    <t>EJERCIDO
(3)</t>
  </si>
  <si>
    <t>ALCANZADO
(3)</t>
  </si>
  <si>
    <t>AVANCE %</t>
  </si>
  <si>
    <t>3/1*100
=(4)</t>
  </si>
  <si>
    <t>3/2*100
=(5)</t>
  </si>
  <si>
    <t>DEVENGADO
(8)</t>
  </si>
  <si>
    <t>EJERCIDO
(9)</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</si>
  <si>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</si>
  <si>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</si>
  <si>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</si>
  <si>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</si>
  <si>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</si>
  <si>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</si>
  <si>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</si>
  <si>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</si>
  <si>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</si>
  <si>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</si>
  <si>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</si>
  <si>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</si>
  <si>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</si>
  <si>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</si>
  <si>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</si>
  <si>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</si>
  <si>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</si>
  <si>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</si>
  <si>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</si>
  <si>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</si>
  <si>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</si>
  <si>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</si>
  <si>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</si>
  <si>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</si>
  <si>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</si>
  <si>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</si>
  <si>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</si>
  <si>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</si>
  <si>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</si>
  <si>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</si>
  <si>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</si>
  <si>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</si>
  <si>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</si>
  <si>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</si>
  <si>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</si>
  <si>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</si>
  <si>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</si>
  <si>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</si>
  <si>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</si>
  <si>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</si>
  <si>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APROBADO</t>
  </si>
  <si>
    <t>VARIACIÓN ABSOLUTA: 
 (MODIFICADO-APROBADO)</t>
  </si>
  <si>
    <t xml:space="preserve"> AYUDAS, DONATIVOS Y SUBSIDIOS OTORGADOS</t>
  </si>
  <si>
    <t>VARIACIÓN %:
((MODIFICADO/APROBADO)-1)*100</t>
  </si>
  <si>
    <t>PRESUPUESTAL   (Pesos con dos decimales)</t>
  </si>
  <si>
    <t>PRESUPUESTO (Pesos con dos decimales)</t>
  </si>
  <si>
    <t>APROBADO*</t>
  </si>
  <si>
    <t xml:space="preserve"> TIPO</t>
  </si>
  <si>
    <t>PAGADO
(4)</t>
  </si>
  <si>
    <t>(5)=2-1</t>
  </si>
  <si>
    <t>(6)=3-2</t>
  </si>
  <si>
    <t>TOTAL URG  (12)</t>
  </si>
  <si>
    <t>DEVENGADO
(5)</t>
  </si>
  <si>
    <t>EJERCIDO
(6)</t>
  </si>
  <si>
    <t>PAGADO
(7)</t>
  </si>
  <si>
    <t>IARCM
(%)
3/8</t>
  </si>
  <si>
    <t>PAGADO
(10)</t>
  </si>
  <si>
    <t>8/6*100
=(11)</t>
  </si>
  <si>
    <t>8/7*100
=(12)</t>
  </si>
  <si>
    <t>9/6*100
=(13)</t>
  </si>
  <si>
    <t>9/7*100
=(14)</t>
  </si>
  <si>
    <t>PRESUPUESTO  
(Pesos con dos decimales)</t>
  </si>
  <si>
    <t>MONTO
(Pesos con dos decimales)</t>
  </si>
  <si>
    <t>MODIFICADO
(7)</t>
  </si>
  <si>
    <t>APROBADO
(6)</t>
  </si>
  <si>
    <t xml:space="preserve">PROYECTOS, ACCIONES, O PROGRAMAS </t>
  </si>
  <si>
    <t>CAUSAS DE LAS ADECUACIONES AL PRESUPUESTO</t>
  </si>
  <si>
    <t>ACCIÓN O PROYECTO</t>
  </si>
  <si>
    <t>ORIGINAL
(1)</t>
  </si>
  <si>
    <t>ICPPP
(%)
5/4
(8)</t>
  </si>
  <si>
    <t>A) Causas de las variaciones del Índice de Aplicación de Recursos para la Consecución de Metas Programadas (IARCM)</t>
  </si>
  <si>
    <t xml:space="preserve">1/ Se refiere a programas que cuentan con reglas de operación publicadas en la Gaceta Oficial del Distrito Federal. </t>
  </si>
  <si>
    <t>AR  ACCIONES REALIZADAS PARA LA CONSECUCIÓN DE METAS DE LAS ACTIVIDADES INSTITUCIONALES</t>
  </si>
  <si>
    <t>AO</t>
  </si>
  <si>
    <t>UNIDAD DE
MEDIDA</t>
  </si>
  <si>
    <t>METAS</t>
  </si>
  <si>
    <t>PRESUPUESTO (Pesos)</t>
  </si>
  <si>
    <t>ORIGINAL</t>
  </si>
  <si>
    <t>ALCANZADA</t>
  </si>
  <si>
    <t>PRESUPUESTO EJERCIDO
(Pesos con dos decimales)</t>
  </si>
  <si>
    <t>Nombre del Indicador
(5)</t>
  </si>
  <si>
    <t>Objetivo
(6)</t>
  </si>
  <si>
    <t>Nivel del Objetivo
(7)</t>
  </si>
  <si>
    <t>Tipo de Indicador
(8)</t>
  </si>
  <si>
    <t>Método de Cálculo
(9)</t>
  </si>
  <si>
    <t>Dimensión a Medir
(10)</t>
  </si>
  <si>
    <t>Frecuencia de Medición
(11)</t>
  </si>
  <si>
    <t>Unidad de Medida
(12)</t>
  </si>
  <si>
    <t>Línea Base
(13)</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</si>
  <si>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</si>
  <si>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</si>
  <si>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</si>
  <si>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</si>
  <si>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</si>
  <si>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</si>
  <si>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</si>
  <si>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</si>
  <si>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</si>
  <si>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</si>
  <si>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</si>
  <si>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</si>
  <si>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</si>
  <si>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</si>
  <si>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</si>
  <si>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</si>
  <si>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</si>
  <si>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</si>
  <si>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</si>
  <si>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</si>
  <si>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</si>
  <si>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</si>
  <si>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PROGRAMADO
 (1)</t>
  </si>
  <si>
    <t>A)  EXPLICACIÓN A LAS VARIACIONES DEL PRESUPUESTO  DEVENGADO  RESPECTO DEL PROGRAMADOAL PERIODO</t>
  </si>
  <si>
    <t>PROGRAMADO 
 (1)</t>
  </si>
  <si>
    <t>A)  EXPLICACIÓN A LAS VARIACIONES DEL PRESUPUESTO  DEVENGADO  RESPECTO DEL PROGRAMADO AL PERIODO</t>
  </si>
  <si>
    <t>PROGRAMADO
 (4)</t>
  </si>
  <si>
    <t>PROGRAMADO 
 (2)</t>
  </si>
  <si>
    <t>PROGRAMADA</t>
  </si>
  <si>
    <t>PROGRAMADO</t>
  </si>
  <si>
    <t>PROGRAMADO
2</t>
  </si>
  <si>
    <t>APROBADO 
1</t>
  </si>
  <si>
    <t>ICMPP
(%)
2/1=(3)</t>
  </si>
  <si>
    <t>Meta Programada al Periodo 
(14)</t>
  </si>
  <si>
    <t>Meta Alcanzada al Periodo
(15)</t>
  </si>
  <si>
    <t>AUR ASIGNACIONES ADICIONALES AUTORIZADOS A LAS UNIDADES RESPONSABLES DEL GASTO EN EL 
DECRETO DE PRESUPUESTO DE EGRESOS DE LA CIUDAD DE MÉXICO PARA EL EJERCICIO FISCAL 2017</t>
  </si>
  <si>
    <t>* Se refiere al presupuesto autorizado en el Anexo II del Decreto de Presupuesto de Egresos para el ejercicio fiscal 2017.</t>
  </si>
  <si>
    <t>CAPÍTULO</t>
  </si>
  <si>
    <t>IAPP INDICADORES ASOCIADOS A PROGRAMAS PRESUPUESTARIOS Y RAMO GENERAL 33</t>
  </si>
  <si>
    <t>INFORME  DE  AVANCE  TRIMESTRAL
ENERO-JUNIO 2017</t>
  </si>
  <si>
    <t>APOYO A LA SALUD</t>
  </si>
  <si>
    <t>MANTENIMIENTO, CONSERVACIÓN Y REHABILITACIÓN DE INFRAESTRUCTURA EN SALUD</t>
  </si>
  <si>
    <t>CONSTRUCCIÓN Y AMPLIACIÓN DE INFRAESTRUCTURA DEPORTIVA</t>
  </si>
  <si>
    <t>FOMENTO DE ACTIVIDADES DEPORTIVAS Y RECREATIVAS</t>
  </si>
  <si>
    <t>CONSTRUCCIÓN Y AMPLIACIÓN DE INFRAESTRUCTURA CULTURAL</t>
  </si>
  <si>
    <t>PROMOCIÓN DE ACTIVIDADES CULTURALES</t>
  </si>
  <si>
    <t>APOYO A LA EDUCACIÓN</t>
  </si>
  <si>
    <t>MANTENIMIENTO, CONSERVACIÓN Y REHABILITACIÓN DE INFRAESTRUCTURA EDUCATIVA</t>
  </si>
  <si>
    <t>APOYO A JEFAS DE FAMILIA</t>
  </si>
  <si>
    <t>SERVICIOS COMPLEMENTARIOS DE APOYO A PERSONAS CON DISCAPACIDAD</t>
  </si>
  <si>
    <t>SERVICIOS COMPLEMENTARIOS DE APOYO SOCIAL A ADULTOS MAYORES</t>
  </si>
  <si>
    <t>APOYO A LA JUVENTUD</t>
  </si>
  <si>
    <t>CONSTRUCCIÓN Y AMPLIACIÓN DE INFRAESTRUCTURA DE DESARROLLO SOCIAL</t>
  </si>
  <si>
    <t>OPERACIÓN DE CENTROS DE DESARROLLO INFANTIL EN DELEGACIONES</t>
  </si>
  <si>
    <t>SERVICIO Y AYUDA DE ASISTENCIA SOCIAL</t>
  </si>
  <si>
    <t>FOMENTO AL EMPLEO</t>
  </si>
  <si>
    <t>APOYO A LA PREVENCIÓN DEL DELITO</t>
  </si>
  <si>
    <t>GESTIÓN INTEGRAL DEL RIESGO EN MATERIA DE PROTECCIÓN CIVIL</t>
  </si>
  <si>
    <t>PROVISIÓN EMERGENTE DE AGUA POTABLE</t>
  </si>
  <si>
    <t>PROYECTOS ESTRATÉGICOS DE DESARROLLO Y FOMENTO ECONÓMICO</t>
  </si>
  <si>
    <t>REORDENAMIENTO DE LA VÍA PÚBLICA CON ENFOQUE DE DESARROLLO ECONÓMICO</t>
  </si>
  <si>
    <t>RECOLECCIÓN DE RESIDUOS SÓLIDOS</t>
  </si>
  <si>
    <t>MANTENIMIENTO, CONSERVACIÓN Y REHABILITACIÓN AL SISTEMA DE DRENAJE</t>
  </si>
  <si>
    <t>MANTENIMIENTO DE ÁREAS VERDES</t>
  </si>
  <si>
    <t>SERVICIO DE PODA DE ÁRBOLES</t>
  </si>
  <si>
    <t>BALIZAMIENTO EN VIALIDADES</t>
  </si>
  <si>
    <t>MANTENIMIENTO, CONSERVACIÓN Y REHABILITACIÓN A EDIFICIOS PÚBLICOS</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</si>
  <si>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</si>
  <si>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</si>
  <si>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</si>
  <si>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</si>
  <si>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MANTENIMIENTO, CONSERVACIÓN Y REHABILITACIÓN DE INFRAESTRUCTURA DE AGUA POTABLE</t>
  </si>
  <si>
    <t>ALUMBRADO PÚBLICO</t>
  </si>
  <si>
    <t>MANTENIMIENTO, CONSERVACIÓN Y REHABILITACIÓN PARA UNIDADES HABITACIONALES Y VIVIENDA</t>
  </si>
  <si>
    <t>COORDINACIÓN DE POLÍTICAS</t>
  </si>
  <si>
    <t>SERVICIOS LEGALES</t>
  </si>
  <si>
    <t>SERVICIOS INFORMÁTICOS</t>
  </si>
  <si>
    <t>APOYO ADMINISTRATIVO</t>
  </si>
  <si>
    <t>SISTEMA DE ORIENTACIÓN Y QUEJAS</t>
  </si>
  <si>
    <t>SERVICIO DE EXPEDICIÓN DE LICENCIAS Y PERMISOS</t>
  </si>
  <si>
    <t>EQUIDAD E INCLUSION SOCIAL PARA EL DESARROLLO HUMANO</t>
  </si>
  <si>
    <t>PRESTACION DE SERVICIOS DE SALUD A LA COMUNIDAD</t>
  </si>
  <si>
    <t>GENERACIÓN DE RECURSOS PARA LA SALUD</t>
  </si>
  <si>
    <t>DEPORTE Y RECREACION</t>
  </si>
  <si>
    <t>CULTURA</t>
  </si>
  <si>
    <t>EDUCACION BASICA</t>
  </si>
  <si>
    <t>FAMILIA E HIJOS.</t>
  </si>
  <si>
    <t>OTROS GRUPOS  VULNERABLES</t>
  </si>
  <si>
    <t>OTROS DE SEGURIDAD SOCIAL Y ASISTENCIA SOCIAL</t>
  </si>
  <si>
    <t>ASUNTOS LABORALES GENERALES</t>
  </si>
  <si>
    <t>GOBERNABILIDAD, SEGURIDAD Y PROTECCION CIUDADANA.</t>
  </si>
  <si>
    <t>POLICIA</t>
  </si>
  <si>
    <t>PROTECCION CIVIL</t>
  </si>
  <si>
    <t>ORDENACION DE AGUAS RESIDUALES, DRENAJE Y ALCANTARILLADO</t>
  </si>
  <si>
    <t>ASUNTOS ECONOMICOS  Y COMERCIALES EN GENERAL</t>
  </si>
  <si>
    <t>ORDENACION DE DESECHOS</t>
  </si>
  <si>
    <t>PROTECCION  DE LA DIVERSIDAD BIOLOGICA Y DEL PAISAJE</t>
  </si>
  <si>
    <t>URBANIZACION</t>
  </si>
  <si>
    <t xml:space="preserve">ABASTECIMIENTO DE AGUA </t>
  </si>
  <si>
    <t>ALUMBRADO PUBLICO</t>
  </si>
  <si>
    <t xml:space="preserve">VIVIENDA </t>
  </si>
  <si>
    <t>PRESIDENCIA / GUBERNATURA</t>
  </si>
  <si>
    <t>ASUNTOS JURIDICOS</t>
  </si>
  <si>
    <t>HABITABILIDAD Y SERVICIOS, ESPACIO PUBLICO E INFRAESTRUCTURA.</t>
  </si>
  <si>
    <t>EFECTIVIDAD, RENDICION DE CUENTAS Y  COMBATE A LA CORRUPCION.</t>
  </si>
  <si>
    <t>SERVICIOS ESTADISTICOS</t>
  </si>
  <si>
    <t xml:space="preserve">OTROS </t>
  </si>
  <si>
    <t>OTROS ASUNTOS ECONÓMICOS</t>
  </si>
  <si>
    <t>DESARROLLO  ECONOMICO SUSTENTABLE.</t>
  </si>
  <si>
    <t>PERSONA</t>
  </si>
  <si>
    <t>INMUEBLE</t>
  </si>
  <si>
    <t>EVENTO</t>
  </si>
  <si>
    <t>ACCIÓN</t>
  </si>
  <si>
    <t>METRO CÚBICO</t>
  </si>
  <si>
    <t>COMERCIANTE</t>
  </si>
  <si>
    <t>TONELADA</t>
  </si>
  <si>
    <t>KILÓMETRO</t>
  </si>
  <si>
    <t>METRO CUADRADO</t>
  </si>
  <si>
    <t>PIEZA</t>
  </si>
  <si>
    <t>METRO</t>
  </si>
  <si>
    <t>ESPACIO PÚBLICO</t>
  </si>
  <si>
    <t>LUMINARIA</t>
  </si>
  <si>
    <t>APOYO</t>
  </si>
  <si>
    <t>SERVICIO</t>
  </si>
  <si>
    <t>TRÁMITE</t>
  </si>
  <si>
    <t>DOCUMENTO</t>
  </si>
  <si>
    <t>DESARROLLO SOCIAL</t>
  </si>
  <si>
    <t>SALUD</t>
  </si>
  <si>
    <t>RECREACIÓN, CULTURA Y OTRAS MANIFESTACIONES SOCIALES</t>
  </si>
  <si>
    <t>EDUCACIÓN</t>
  </si>
  <si>
    <t>PROTECCIÓN SOCIAL</t>
  </si>
  <si>
    <t>DESARROLLO ECONÓMICO</t>
  </si>
  <si>
    <t>ASUNTOS ECONÓMICOS, COMERCIALES Y LABORALES EN GENERAL</t>
  </si>
  <si>
    <t>GOBIERNO</t>
  </si>
  <si>
    <t>ASUNTOS DE ORDEN PÚBLICO Y DE SEGURIDAD INTERIOR</t>
  </si>
  <si>
    <t>VIVIENDA Y SERVICIOS A LA COMUNIDAD</t>
  </si>
  <si>
    <t>PROTECCIÓN AMBIENTAL</t>
  </si>
  <si>
    <t>COORDINACIÓN DE LA POLÍTICA DE GOBIERNO</t>
  </si>
  <si>
    <t>OTROS SERVICIOS GENERALES</t>
  </si>
  <si>
    <t>OTRAS INDUSTRIAS Y OTROS ASUNTOS ECONÓMICOS</t>
  </si>
  <si>
    <t>FONDO, CONVENIO, SUBSIDIO O PARTICIPACIÓN: RECURSOS FEDERALES-GOBERNACION-FORTALECIMIENTO DE SEGURIDAD (FORTASEG)-2017-LIQUIDA DE PRINCIPAL</t>
  </si>
  <si>
    <t>FONDO, CONVENIO, SUBSIDIO O PARTICIPACIÓN: RECURSOS FEDERALES-PROVISIONES SALARIALES Y ECONÓMICAS-FONDO PARA EL FORTALECIMIENTO FINANCIERO II-2017-LIQUIDA DE PRINCIPAL</t>
  </si>
  <si>
    <t>FONDO, CONVENIO, SUBSIDIO O PARTICIPACIÓN: RECURSOS FEDERALES-PROVISIONES SALARIALES Y ECONÓMICAS-PROGRAMA DE FORTALECIMIENTO FINANCIERO VI-2016-REMANENTES DE PRINCIPAL</t>
  </si>
  <si>
    <t>FONDO, CONVENIO, SUBSIDIO O PARTICIPACIÓN: RECURSOS FEDERALES-PROVISIONES SALARIALES Y ECONÓMICAS-FONDO PARA EL FORTALECIMIENTO DE LA INFRAESTRUCTURA ESTATAL Y MUNICIPAL (FORTALECE)-2017-LIQUIDA DE PRINCIPAL</t>
  </si>
  <si>
    <t>FONDO, CONVENIO, SUBSIDIO O PARTICIPACIÓN: RECURSOS FEDERALES-PROVISIONES SALARIALES Y ECONÓMICAS-FONDO PARA EL FORTALECIMIENTO DE LA INFRAESTRUCTURA ESTATAL Y MUNICIPAL (FORTALECE III)-2016-REMANENTES DE PRINCIPAL</t>
  </si>
  <si>
    <t>FONDO, CONVENIO, SUBSIDIO O PARTICIPACIÓN: RECURSOS FEDERALES-PROVISIONES SALARIALES Y ECONÓMICAS-FONDO PARA EL FORTALECIMIENTO DE LA INFRAESTRUCTURA ESTATAL Y MUNICIPAL (FORTALECE IV)-2016-REMANENTES DE PRINCIPAL</t>
  </si>
  <si>
    <t>FONDO, CONVENIO, SUBSIDIO O PARTICIPACIÓN: RECURSOS FEDERALES-PARTICIPACIONES A ENTIDADES FEDERATIVAS Y MUNICIPIOS-PARTICIPACIONES EN INGRESOS FEDERALES-2017-ORIGINAL DE LA UR</t>
  </si>
  <si>
    <t>FONDO, CONVENIO, SUBSIDIO O PARTICIPACIÓN: RECURSOS FEDERALES-APORTACIONES FEDERALES PARA ENTIDADES FEDERATIVAS Y MUNICIPIOS-FONDO DE APORTACIONES PARA EL FORTALECIMIENTO DE LOS MUNICIPIOS Y LAS DEMARCACIONES TERRITORIALES DEL DISTRITO FEDERAL (FORTAMUN)-2017-ORIGINAL DE LA UR</t>
  </si>
  <si>
    <t>FONDO, CONVENIO, SUBSIDIO O PARTICIPACIÓN: RECURSOS FEDERALES-APORTACIONES FEDERALES PARA ENTIDADES FEDERATIVAS Y MUNICIPIOS-FONDO DE APORTACIONES PARA EL FORTALECIMIENTO DE LAS ENTIDADES FEDERATIVAS(FAFEF)-2017-ORIGINAL DE LA UR</t>
  </si>
  <si>
    <t>FONDO, CONVENIO, SUBSIDIO O PARTICIPACIÓN: RECURSOS FEDERALES-APORTACIONES FEDERALES PARA ENTIDADES FEDERATIVAS Y MUNICIPIOS-FONDO DE APORTACIONES PARA LA INFRAESTRUTURA SOCIAL-2017-ORIGINAL DE LA UR</t>
  </si>
  <si>
    <t>FONDO, CONVENIO, SUBSIDIO O PARTICIPACIÓN: RECURSOS FEDERALES-CULTURA (CONACULTA)-TEATRO, PROMOVER Y FORTALECER EL DESARROLLO INTEGRAL A TRAVES DE LA CULTURA Y EL TEATRO CALLEJERO, DE ADOLESCENTES Y JOVENES-2016-REMANENTES DE PRINCIPAL</t>
  </si>
  <si>
    <t>DELEGACIÓN VENUSTIANO CARRANZA</t>
  </si>
  <si>
    <t>Del 1 de enero al 30 de junio de 2017</t>
  </si>
  <si>
    <t>UNIDAD RESPONSABLE DEL GASTO: DELEGACIÓN VENUSTIANO CARRANZA</t>
  </si>
  <si>
    <t xml:space="preserve">UNIDAD RESPONSABLE DEL GASTO: DELEGACIÓN VENUSTIANO CARRANZA </t>
  </si>
  <si>
    <t>PERÍODO: ENERO - JUNIO 2017</t>
  </si>
  <si>
    <t>Equidad e Inclusion Social para el Desarrollo Humano</t>
  </si>
  <si>
    <t>Desarrollo Social</t>
  </si>
  <si>
    <t>Proteccion Social</t>
  </si>
  <si>
    <t>Familia e Hijos</t>
  </si>
  <si>
    <t>Apoyo a Jefas de Familia</t>
  </si>
  <si>
    <t>Otros Grupos  Vulnerables</t>
  </si>
  <si>
    <t>Servicios Complementarios de Apoyo a Personas con Discapacidad</t>
  </si>
  <si>
    <t>Servicios Complementarios de Apoyo Social a Adultos Mayores</t>
  </si>
  <si>
    <t>Otros de Seguridad Social y Asistencia Social</t>
  </si>
  <si>
    <t>Apoyo a la Juventud</t>
  </si>
  <si>
    <t>Habitabilidad y Servicios, Espacio Publico e Infraestructura.</t>
  </si>
  <si>
    <t>Alumbrado Publico</t>
  </si>
  <si>
    <t>Alumbrado Público</t>
  </si>
  <si>
    <t>Vivienda</t>
  </si>
  <si>
    <t>Mantenimiento, Conservación y Rehabilitación para Unidades Habitacionales y Vivienda</t>
  </si>
  <si>
    <t>AARON SAENZ</t>
  </si>
  <si>
    <t>Con acciones de demolición de banquetas, acarreos, relleno de tepetate, concreto en banqueta, retiro de tocones, construcción de rampas de accesibilidad, guarniciones, coladeras de banqueta, registros, incluyendo la supervisión externa correspondiente.</t>
  </si>
  <si>
    <t>ADOLFO LOPEZ MATEOS</t>
  </si>
  <si>
    <t>Se realizará el mantenimiento de la carpeta asfáltica, con trabajos de trazo y nivelación, excavaciones, acarreos, compactación, fresado de carpeta asfáltica,  así como balizamiento; incluyendo la supervisión externa correspondiente.</t>
  </si>
  <si>
    <t>AERONAUTICA MILITAR</t>
  </si>
  <si>
    <t xml:space="preserve">Se realizará el reemplazo de tubería de agua potable por tuberías más ecológicas en toda la colonia </t>
  </si>
  <si>
    <t>ALVARO OBREGON</t>
  </si>
  <si>
    <t>Huerto sustentable en diferentes domicilios de la colonia  Álvaro Obregón</t>
  </si>
  <si>
    <t>AQUILES SERDAN</t>
  </si>
  <si>
    <t>Mantenimiento y restauración de la red de drenaje, con trabajos de excavaciones, corte de canaletas, sustitución de tubos de drenaje en mal estado, relleno de canaletas, y asfaltado; asimismo  cambio coladeras en mal estado,  incluyendo la supervisión externa.</t>
  </si>
  <si>
    <t>ARTES GRAFICAS</t>
  </si>
  <si>
    <t>AVIACION CIVIL</t>
  </si>
  <si>
    <t>Reforestación en todas las calles de la colonia aviación civil</t>
  </si>
  <si>
    <t>AVIACION CIVIL AMPL</t>
  </si>
  <si>
    <t>AZTECA</t>
  </si>
  <si>
    <t>Rehabilitación y mantenimiento de escuelas, con trabajos de albañilería, instalaciones eléctricas e hidrosanitarias, herrería, pintura, impermeabilización, por mencionar algunos; mas los conceptos extraordinarios objeto del desarrollo  de los trabajos que se requieran e incluyendo la supervisiòn externa correspondiente</t>
  </si>
  <si>
    <t>BAHIA (U HAB)</t>
  </si>
  <si>
    <t>Derribo, retiro de tocón, relleno de tepetate, limpieza de la superficie, aplicación de sellador, hasta donde alcance el referido presupuesto participativo y en apego al orden de prioridad.</t>
  </si>
  <si>
    <t>CANDELARIA DE LOS PATOS (U HAB)</t>
  </si>
  <si>
    <t>Demolición, relleno de tepetate,  colocación de tinacos, retiro de escombro, hasta donde alcance el referido presupuesto participativo y en apego al orden de prioridad.</t>
  </si>
  <si>
    <t>CARACOL</t>
  </si>
  <si>
    <t>CARACOL (AMPL)</t>
  </si>
  <si>
    <t>CUATRO ARBOLES</t>
  </si>
  <si>
    <t>CUCHILLA PANTITLAN</t>
  </si>
  <si>
    <t>DAMIAN CARMONA</t>
  </si>
  <si>
    <t>Rehabilitación de espacios públicos, con trabajos de colocación de juegos infantiles, colocación de piso, bancas, cestos de basura, albañilería, pintura, instalaciones eléctricas e hidrosanitarias; mas los conceptos extraordinarios objeto del desarrollo  de los trabajos que se requieran e incluyendo la supervisión externa correspondiente</t>
  </si>
  <si>
    <t>EL ARENAL 1A SECCION</t>
  </si>
  <si>
    <t>EL ARENAL 2A SECCION</t>
  </si>
  <si>
    <t>EL ARENAL 3A SECCION</t>
  </si>
  <si>
    <t>EL ARENAL 4A SECCION</t>
  </si>
  <si>
    <t>EL ARENAL PTO AEREO (FRACC)</t>
  </si>
  <si>
    <t>EL PARQUE</t>
  </si>
  <si>
    <t>EMILIANO ZAPATA (U HAB</t>
  </si>
  <si>
    <t>Demolición, relleno de tepetate, construcción de barda, retiro de escombro, hasta donde alcance el referido presupuesto participativo y en apego al orden de prioridad.</t>
  </si>
  <si>
    <t>EMILIO CARRANZA</t>
  </si>
  <si>
    <t>FEDERAL</t>
  </si>
  <si>
    <t>FELIPE ANGELES</t>
  </si>
  <si>
    <t>FIVIPORT (U HAB)</t>
  </si>
  <si>
    <t>Demolición, relleno de tepetate, rehabilitación de escaleras, retiro de escombro, hasta donde alcance el referido presupuesto participativo y en apego al orden de prioridad.</t>
  </si>
  <si>
    <t>INDUSTRIAL PUERTO AEREO (FRACC)</t>
  </si>
  <si>
    <t xml:space="preserve">Colocación luminarias en boulevard puerto aéreo </t>
  </si>
  <si>
    <t>JAMAICA</t>
  </si>
  <si>
    <t>JANITZIO</t>
  </si>
  <si>
    <t>KENNEDY (U HAB)</t>
  </si>
  <si>
    <t>Demolición, relleno de tepetate, rehabilitación de los andadores, retiro de escombro, hasta donde alcance el referido presupuesto participativo y en apego al orden de prioridad.</t>
  </si>
  <si>
    <t>LORENZO BOTURINI</t>
  </si>
  <si>
    <t>MAGDALENA  MIXHUCA</t>
  </si>
  <si>
    <t>MAGDALENA  MIXHUCA (PBLO)</t>
  </si>
  <si>
    <t>MERCED BALBUENA</t>
  </si>
  <si>
    <t>MICHOACANA</t>
  </si>
  <si>
    <t>MICHOACANA (AMPL)</t>
  </si>
  <si>
    <t>MIGUEL HIDALGO</t>
  </si>
  <si>
    <t>MOCTEZUMA 1A SECCION</t>
  </si>
  <si>
    <t>NICOLAS BRAVO</t>
  </si>
  <si>
    <t>PENITENCIARIA (AMPL)</t>
  </si>
  <si>
    <t>Aplicación de pintura en  unidades habitacionales, hasta donde alcance el referido presupuesto participativo y en apego al orden de prioridad.</t>
  </si>
  <si>
    <t>PEÑON DE LOS BAÑOS</t>
  </si>
  <si>
    <t>PINO (U HAB)</t>
  </si>
  <si>
    <t>Limpieza de la superficie, aplicación de impermeabilizante, hasta donde alcance el referido presupuesto participativo y en apego al orden de prioridad.</t>
  </si>
  <si>
    <t>POPULAR RASTRO</t>
  </si>
  <si>
    <t>Rehabilitación de espacios públicos, con trabajos de colocación de juegos infantiles, colocación de piso, bancas, cestos de basura, albañilerìa, pintura, instalaciones eléctricas e hidrosanitarias; mas los conceptos extraordinarios objeto del desarrollo  de los trabajos que se requieran e incluyendo la supervisión externa correspondiente</t>
  </si>
  <si>
    <t>PRIMERO DE MAYO</t>
  </si>
  <si>
    <t>PROGRESISTA</t>
  </si>
  <si>
    <t>PUEBLA</t>
  </si>
  <si>
    <t>REVOLUCION</t>
  </si>
  <si>
    <t>Luminarias antibandalicas</t>
  </si>
  <si>
    <t>ROMERO RUBIO</t>
  </si>
  <si>
    <t>SANTA CRUZ AVIACION</t>
  </si>
  <si>
    <t>SEVILLA</t>
  </si>
  <si>
    <t>Mantenimiento y restauración de la red de drenaje, con trabajos de excavaciones, corte de canaletas, sustitución de tubos de drenaje en mal estado, relleno de canaletas, y asfaltado; asímismo  cambio coladeras en mal estado,  incluyendo la supervisión externa.</t>
  </si>
  <si>
    <t>SIMON  BOLIVAR</t>
  </si>
  <si>
    <t>Colocación luminarias en las calles  Carlos Marx, Cairo, cantón y bolívares</t>
  </si>
  <si>
    <t>TRES MOSQUETEROS</t>
  </si>
  <si>
    <t>VALENTIN GOMEZ FARIAS</t>
  </si>
  <si>
    <t>Rehabilitación de espacios públicos, con trabajos de colocación de juegos infantiles, colocación de piso, bancas, cestos de basura, albañilerìa, pintura, instalaciones elèctricas e hidrosanitarias; mas los conceptos extraordinarios objeto del desarrollo  de los trabajos que se requieran e incluyendo la supervisiòn externa correspondiente</t>
  </si>
  <si>
    <t>VALLE GOMEZ</t>
  </si>
  <si>
    <t>VENUSTIANO CARRANZA</t>
  </si>
  <si>
    <t>VENUSTIANO CARRANZA (AMPL)</t>
  </si>
  <si>
    <t>Rehabilitaciòn de espacios pùblicos, con trabajos de colocaciòn de juegos infantiles, colocaciòn de piso, bancas, cestos de basura, albañilerìa, pintura, instalaciones elèctricas e hidrosanitarias; mas los conceptos extraordinarios objeto del desarrollo  de los trabajos que se requieran e incluyendo la supervisiòn externa correspondiente</t>
  </si>
  <si>
    <t>VIADUCTO -BALBUENA (CONJ HAB)</t>
  </si>
  <si>
    <t>10 DE MAYO</t>
  </si>
  <si>
    <t>20 DE NOVIEMBRE</t>
  </si>
  <si>
    <t>20 DE NOVIEMBRE AMPL</t>
  </si>
  <si>
    <t xml:space="preserve">Alumbrado publico con lamparas tipo urban (mensulada) en las calles progreso, ferreria </t>
  </si>
  <si>
    <t>24 DE ABRIL</t>
  </si>
  <si>
    <t>5TO TRAMO DE 20 DE NOVIEMBRE</t>
  </si>
  <si>
    <t>7 DE JULIO</t>
  </si>
  <si>
    <t>7 DE JULIO (AMPL)</t>
  </si>
  <si>
    <t>Rehabilitaciòn de espacios públicos, con trabajos de colocación de juegos infantiles, colocación de piso, bancas, cestos de basura, albañilería, pintura, instalaciones eléctricas e hidrosanitarias; mas los conceptos extraordinarios objeto del desarrollo  de los trabajos que se requieran e incluyendo la supervisión externa correspondiente</t>
  </si>
  <si>
    <t>CENTRO I</t>
  </si>
  <si>
    <t>CENTRO II</t>
  </si>
  <si>
    <t>IGNACIO ZARAGOZA I</t>
  </si>
  <si>
    <t>IGNACIO ZARAGOZA II</t>
  </si>
  <si>
    <t>JARDIN BALBUENA I</t>
  </si>
  <si>
    <t xml:space="preserve">Adquisición e instalación de luminarias en los andadores dentro de las unidades que se encuentran en la colonia </t>
  </si>
  <si>
    <t>JARDIN BALBUENA II</t>
  </si>
  <si>
    <t>JARDIN BALBUENA III</t>
  </si>
  <si>
    <t>MOCTEZUMA 2A SECCION I</t>
  </si>
  <si>
    <t>Alumbrado publico  tipo urbana en la av. Ferrocarril industrial, av industrial, ote.150,152,154 y 156</t>
  </si>
  <si>
    <t>MOCTEZUMA 2A  SECCION II</t>
  </si>
  <si>
    <t>Colocacion de luminarias en el parque fortino serrano.</t>
  </si>
  <si>
    <t>MOCTEZUMA 2A SECCION III</t>
  </si>
  <si>
    <t>MOCTEZUMA 2A SECCION IV</t>
  </si>
  <si>
    <t>MORELOS I</t>
  </si>
  <si>
    <t>MORELOS II</t>
  </si>
  <si>
    <t>PENSADOR MEXICANO I</t>
  </si>
  <si>
    <t>PENSADOR MEXICANO II</t>
  </si>
  <si>
    <t>La variación se deriva del registro de documentos múltiples de reintegro de sueldos no cobrados, correspondientes a las nóminas de personal de base, lista de raya base y estructura.</t>
  </si>
  <si>
    <t>Total Gasto Corriente</t>
  </si>
  <si>
    <t>Sin variación</t>
  </si>
  <si>
    <t>La variación se deriva de que se programaron recursos para la entrega de apoyos económicos para el mantenimiento de Unidades Habitacionales; sin embargo, los representantes vecinales, no formalizaron en tiempo, los contratos con la empresas encargadas de realizar los trabajos, motivo por el cual  no se estuvo en posibilidades de realizar el trámite para la entrega de los apoyos.</t>
  </si>
  <si>
    <t>Total Gasto de Capital</t>
  </si>
  <si>
    <t>La variación se deriva de los recursos asignados originalmente para la adquisición de carritos recolectores de basura; sin embargo, la compra fue cancelada en virtud de que esta Delegación recibió en donación los mencionados bienes. Asimismo, se identifican recursos destinados a la adquisición de andamios y un motogenerador de energía para trabajos de balizamientos de vialidades secundarias, los cuales no se ejercieron, en virtud de que los proveedores no presentaron en tiempo las respectivas facturas.</t>
  </si>
  <si>
    <t>La variación corresponde a los recursos destinados a la ejecución de proyectos ganadores del Presupuesto Participativo vinculados con la rehabilitación de drenaje, mantenimiento de banquetas y conservación de la carpeta asfáltica. Asimismo, se identifican los recursos provenientes de Fortalecimiento de Acciones en Delegaciones, asignados para mantenimiento de la carpeta asfáltica, los cuales no fueron erogados en virtud de que los contratistas no presentaron las estimaciones y facturas respectivas.</t>
  </si>
  <si>
    <t>Total DVC</t>
  </si>
  <si>
    <t>02CD15  DELEGACIÓN VENUSTIANO CARRANZA</t>
  </si>
  <si>
    <t xml:space="preserve">Titular: </t>
  </si>
  <si>
    <t xml:space="preserve">Responsable: </t>
  </si>
  <si>
    <t>ISRAEL MORENO RIVERA</t>
  </si>
  <si>
    <t>GABRIELA K. LOYA MINERO</t>
  </si>
  <si>
    <t>JEFE DELEGACION EN VENUSTIANO CARRANZA</t>
  </si>
  <si>
    <t>Total de Gasto Corriente</t>
  </si>
  <si>
    <r>
      <t xml:space="preserve"> PRESUPUESTO 
(Pesos con dos decimales)</t>
    </r>
    <r>
      <rPr>
        <b/>
        <vertAlign val="superscript"/>
        <sz val="8"/>
        <rFont val="Gotham Gotham Rounded Book"/>
      </rPr>
      <t xml:space="preserve"> </t>
    </r>
  </si>
  <si>
    <r>
      <t>DENOMINACIÓN DEL PROGRAMA</t>
    </r>
    <r>
      <rPr>
        <b/>
        <vertAlign val="superscript"/>
        <sz val="9"/>
        <rFont val="Gotham Gotham Rounded Book"/>
      </rPr>
      <t>1/</t>
    </r>
  </si>
  <si>
    <r>
      <t xml:space="preserve">A)  </t>
    </r>
    <r>
      <rPr>
        <sz val="8"/>
        <rFont val="Gotham Gotham Rounded Book"/>
      </rPr>
      <t>No se realizó el pago de los Apoyos Económicos a Madres Jefas de Familia programados para el primer semestre de 2017  derivado de la construcción del padrón de beneficiarios y del proceso de liberación del recurso a dispersar por la Secretaría de Finanzas de la Ciudad de México.</t>
    </r>
  </si>
  <si>
    <r>
      <rPr>
        <b/>
        <sz val="8"/>
        <rFont val="Gotham Gotham Rounded Book"/>
      </rPr>
      <t>A)</t>
    </r>
    <r>
      <rPr>
        <sz val="8"/>
        <rFont val="Gotham Gotham Rounded Book"/>
      </rPr>
      <t xml:space="preserve"> No se realizó el pago de los Apoyos Económicos a Personas con Discapacidad programados para el primer semestre de 2017  derivado de la construcción del padrón de beneficiarios y del proceso de liberación del recurso a dispersar por la Secretaría de Finanzas de la Ciudad de México.</t>
    </r>
  </si>
  <si>
    <r>
      <rPr>
        <b/>
        <sz val="8"/>
        <rFont val="Gotham Gotham Rounded Book"/>
      </rPr>
      <t>A)</t>
    </r>
    <r>
      <rPr>
        <sz val="8"/>
        <rFont val="Gotham Gotham Rounded Book"/>
      </rPr>
      <t xml:space="preserve"> No se realizó el pago de los Apoyos Económicos a Adultos Mayores programados para el primer semestre de 2017  derivado de la construcción del padrón de beneficiarios y del proceso de liberación del recurso a dispersar por la Secretaría de Finanzas de la Ciudad de México.</t>
    </r>
  </si>
  <si>
    <r>
      <rPr>
        <b/>
        <sz val="8"/>
        <rFont val="Gotham Gotham Rounded Book"/>
      </rPr>
      <t xml:space="preserve">A) </t>
    </r>
    <r>
      <rPr>
        <sz val="8"/>
        <rFont val="Gotham Gotham Rounded Book"/>
      </rPr>
      <t>No se cubrieron las ayudas económicas por estar en construcción el padrón de beneficiarios correspondiente,  se solicitará afectación programática para  el cumplimeinto de la meta en el segundo semestre.</t>
    </r>
  </si>
  <si>
    <r>
      <t xml:space="preserve">A) </t>
    </r>
    <r>
      <rPr>
        <b/>
        <sz val="8"/>
        <rFont val="Gotham Gotham Rounded Book"/>
      </rPr>
      <t xml:space="preserve">(10) </t>
    </r>
  </si>
  <si>
    <r>
      <t xml:space="preserve">B) </t>
    </r>
    <r>
      <rPr>
        <b/>
        <sz val="8"/>
        <rFont val="Gotham Gotham Rounded Book"/>
      </rPr>
      <t xml:space="preserve">(11)  </t>
    </r>
  </si>
  <si>
    <t>TOTAL DVC</t>
  </si>
  <si>
    <t>*</t>
  </si>
  <si>
    <t>PROMOCIÓN DE ACTIVIDADES CULTURALES                                *</t>
  </si>
  <si>
    <t xml:space="preserve">Se amplió la Meta Física mediante Afectación No. C 02CD15 3025 </t>
  </si>
  <si>
    <t>Recreación, Cultura y Otras Manifestaciones Sociales</t>
  </si>
  <si>
    <t>Cultura</t>
  </si>
  <si>
    <t>Promoción de Actividades Culturales</t>
  </si>
  <si>
    <r>
      <rPr>
        <b/>
        <sz val="8"/>
        <rFont val="Gotham Gotham Rounded Book"/>
      </rPr>
      <t>A)</t>
    </r>
    <r>
      <rPr>
        <sz val="8"/>
        <rFont val="Gotham Gotham Rounded Book"/>
      </rPr>
      <t xml:space="preserve"> La variación se deriva de la asignación de metas físicas adicionales que corresponden a recursos federales cuya afectación fue autorizada el día 19 de junio y las cuales no se alcanzaron en virtud de que los recursos se encuentran en proceso licitatorio para celebrar el contrato de obra, con el cual se ejecutaran los trabajos programados para sustitución de luminarias de aditivo metálico cerámico por luminarias con tecnología Led</t>
    </r>
  </si>
  <si>
    <r>
      <rPr>
        <b/>
        <sz val="8"/>
        <rFont val="Gotham Gotham Rounded Book"/>
      </rPr>
      <t>A)</t>
    </r>
    <r>
      <rPr>
        <sz val="8"/>
        <rFont val="Gotham Gotham Rounded Book"/>
      </rPr>
      <t xml:space="preserve"> Durante este periodo se otorgaron  89 apoyos mas de los programados, mismos que sirvieron  para atender la problemática en las Unidades Habitacionales del perímetro Delegacional, el cumulo de solicitudes ingresadas por los representantes de las Unidades Habitacionales, manifestando las necesidades de las mismas, origino el incremento de la meta física para la realización de los diferentes trabajos como fueron impermeabilización, pintura, cambio de tinacos y rehabilitación de escaleras.
</t>
    </r>
    <r>
      <rPr>
        <b/>
        <sz val="8"/>
        <rFont val="Gotham Gotham Rounded Book"/>
      </rPr>
      <t>Esta en proceso la Afectación Programática, para adecuar la meta física.</t>
    </r>
  </si>
  <si>
    <t>Gobernabilidad, Seguridad y Protección Ciudadana</t>
  </si>
  <si>
    <t>Gobierno</t>
  </si>
  <si>
    <t>Asuntos de Orden Público y de Seguridad Interior</t>
  </si>
  <si>
    <t>Policía</t>
  </si>
  <si>
    <t>Apoyo a la Prevención del Delito</t>
  </si>
  <si>
    <r>
      <rPr>
        <b/>
        <sz val="8"/>
        <rFont val="Gotham Gotham Rounded Book"/>
      </rPr>
      <t xml:space="preserve">A) </t>
    </r>
    <r>
      <rPr>
        <sz val="8"/>
        <rFont val="Gotham Gotham Rounded Book"/>
      </rPr>
      <t>La variación corresponde a los recursos de gasto consolidado programados para el cargo por concepto del Servicio de Vigilancia; sin embargo, la unidad centralizadora no aplicó el cargo en tiempo.</t>
    </r>
  </si>
  <si>
    <t>Desarrollo Económico Sustentable</t>
  </si>
  <si>
    <t>Vivienda y Servicios a la Comunidad</t>
  </si>
  <si>
    <t>Ordenación de Aguas Residuales, Drenaje y Alcantarillado</t>
  </si>
  <si>
    <t>Provisión Emergente de Agua Potable</t>
  </si>
  <si>
    <r>
      <t xml:space="preserve">A)  </t>
    </r>
    <r>
      <rPr>
        <sz val="8"/>
        <rFont val="Gotham Gotham Rounded Book"/>
      </rPr>
      <t>La variación se deriva de los recursos que al cierre del segundo trimestre se asignaron de forma adicional, para celebrar contrato de servicios para llevar a cabo el evento para la celebración del Aniversario de la Independencia. La licitación se encuentra en proceso</t>
    </r>
  </si>
  <si>
    <t>Desarrollo Económico</t>
  </si>
  <si>
    <t>Asuntos Económicos, Comerciales y Laborales en General</t>
  </si>
  <si>
    <t>Asuntos Económicos y Comerciales en General</t>
  </si>
  <si>
    <t>Reordenamiento de la Vía Pública con Enfoque de Desarrollo Económico</t>
  </si>
  <si>
    <r>
      <t xml:space="preserve">A)  </t>
    </r>
    <r>
      <rPr>
        <sz val="8"/>
        <rFont val="Gotham Gotham Rounded Book"/>
      </rPr>
      <t>La variación se deriva de los recursos que al cierre del segundo trimestre se asignaron de forma adicional, para celebrar contrato para el arrendamiento de carros tanque para suministro de agua potable. La licitación se encuentra en proceso.</t>
    </r>
  </si>
  <si>
    <r>
      <t xml:space="preserve">A) </t>
    </r>
    <r>
      <rPr>
        <sz val="8"/>
        <rFont val="Gotham Gotham Rounded Book"/>
      </rPr>
      <t>La variación obedece a que se programaron recursos para realizar el pago por los servicios contratados para los eventos realizados por el aniversario de Mercados Públicos; sin embargo, el proveedor presentó las facturas de forma posterior al cierre del trimestre.</t>
    </r>
  </si>
  <si>
    <t>Protección Ambiental</t>
  </si>
  <si>
    <t>Ordenacion De Desechos</t>
  </si>
  <si>
    <t>Recolección De Residuos Sólidos</t>
  </si>
  <si>
    <r>
      <t xml:space="preserve">A) </t>
    </r>
    <r>
      <rPr>
        <sz val="8"/>
        <rFont val="Gotham Gotham Rounded Book"/>
      </rPr>
      <t>La variación obedece a que no se estuvo en posibilidades de realizar el trámite de pago por concepto de materiales y suministros requeridos para las acciones de recolección de residuos sólidos, en virtud de que los proveedores presentaron sus facturas de forma posterior al cierre del trimestre. Adicionalmente, se identifican recursos en el Capítulo 5000, que originalmente se asignaron para la adquisición de carritos recolectores de basura; sin embargo, la compra fue cancelada, toda vez que esta Delegación recibió los bienes en donación, derivado de ello, los recursos se encuentran en proceso de reclasificación.</t>
    </r>
  </si>
  <si>
    <t>Protección de la Diversidad Biológica y del Paisaje</t>
  </si>
  <si>
    <t>Mantenimiento de Áreas Verdes</t>
  </si>
  <si>
    <t>Servicio de Poda de Árboles</t>
  </si>
  <si>
    <r>
      <t xml:space="preserve">A) </t>
    </r>
    <r>
      <rPr>
        <sz val="8"/>
        <rFont val="Gotham Gotham Rounded Book"/>
      </rPr>
      <t>La variación obedece a que no se estuvo en posibilidades de realizar el trámite de pago por concepto de vara de perlilla para las acciones de rehabilitación de áreas verdes, en virtud de que el proveedor presentó sus facturas de forma posterior al cierre del trimestre.</t>
    </r>
  </si>
  <si>
    <r>
      <rPr>
        <b/>
        <sz val="8"/>
        <rFont val="Gotham Gotham Rounded Book"/>
      </rPr>
      <t xml:space="preserve">A) </t>
    </r>
    <r>
      <rPr>
        <sz val="8"/>
        <rFont val="Gotham Gotham Rounded Book"/>
      </rPr>
      <t xml:space="preserve">La variación corresponde a los recursos asignados para celebrar contrato para realizar la poda adicional de 25,000 árboles de entre 5 y 25 metros de altura, los cuales originalmente se clasificaron en otro Capítulo de Gasto, por lo que en el segundo trimestre se llevó a cabo la reclasificación y se inició el proceso licitatorio, acciones que retrasaron el ejercicio de los recursos. Las metas alcanzadas corresponden a las programadas para ejecutar como parte del programa delegacional de poda. </t>
    </r>
  </si>
  <si>
    <t>Urbanización</t>
  </si>
  <si>
    <t>Balizamiento en Vialidades</t>
  </si>
  <si>
    <r>
      <rPr>
        <b/>
        <sz val="8"/>
        <rFont val="Gotham Gotham Rounded Book"/>
      </rPr>
      <t xml:space="preserve">A) </t>
    </r>
    <r>
      <rPr>
        <sz val="8"/>
        <rFont val="Gotham Gotham Rounded Book"/>
      </rPr>
      <t>La variación se deriva de que se programaron recursos para efectuar el pago por la adquisición de herramientas y materiales para los trabajos de balizamiento en vialidades secundarias; sin embargo, los proveedores presentaron sus facturas de forma posterior al cierre del trimestre.</t>
    </r>
  </si>
  <si>
    <t>Mantenimiento, Conservación y Rehabilitación en Vialidades Secundarias</t>
  </si>
  <si>
    <r>
      <t xml:space="preserve">A) </t>
    </r>
    <r>
      <rPr>
        <sz val="8"/>
        <rFont val="Gotham Gotham Rounded Book"/>
      </rPr>
      <t>La variación se deriva de que se programaron recursos para el pago por la adquisición de mezcla asfáltica, así como por la ejecución de Proyectos de Rehabilitación de la Carpeta Asfáltica, tanto de Proyectos Ganadores del Presupuesto Participativo, como los correspondientes a Fortalecimiento de Acciones en Delegaciones; sin embargo, el proveedor y los contratistas presentaron facturas y estimaciones de forma posterior al cierre del trimestre.</t>
    </r>
  </si>
  <si>
    <t>Mantenimiento, Rehabilitación y Conservación de Imagen Urbana</t>
  </si>
  <si>
    <r>
      <t xml:space="preserve">A) </t>
    </r>
    <r>
      <rPr>
        <sz val="8"/>
        <rFont val="Gotham Gotham Rounded Book"/>
      </rPr>
      <t>La variación se deriva de que se programaron recursos para el pago por la ejecución de Proyectos de Rehabilitación de Espacios Públicos correspondientes a Fortalecimiento de Acciones en Delegaciones; sin embargo, el contratista presentó facturas y estimaciones de forma posterior al cierre del trimestre.</t>
    </r>
  </si>
  <si>
    <t>UNIDAD RESPONSABLE DEL GASTO: 02 CD 15 DELEGACION VENUSTIANO CARRANZA</t>
  </si>
  <si>
    <t>PERÍODO:  ENERO - JUNIO 2017</t>
  </si>
  <si>
    <t>Se brindó a la población eventos culturales enfocados en las artes escénicas mediante la presentación de 23 funciones de teatro y la realización de 4 talleres formativos de teatro, para promover y fortalecer el desarrollo de las personas, asi como el gusto por las artes ecénicas, crear entre ellos una cultura para la  prevención contra las adicciones, violencia familiar, alcoholismo, entre otras, de igual forma ser un insrumento de mediación para la resolución de conflictos como parte de las acciones conjuntas para la prevención del delito en la delegación.</t>
  </si>
  <si>
    <t>FONDO, CONVENIO, SUBSIDIO O PARTICIPACIÓN: FORTAMUN</t>
  </si>
  <si>
    <t xml:space="preserve">ACCIONES REALIZADAS CON RECURSOS DE ORIGEN FEDERAL: </t>
  </si>
  <si>
    <t>FONDO, CONVENIO, SUBSIDIO O PARTICIPACIÓN:  5P270 FAFEF</t>
  </si>
  <si>
    <t>FONDO, CONVENIO, SUBSIDIO O PARTICIPACIÓN: FORTASEG</t>
  </si>
  <si>
    <t>FONDO, CONVENIO, SUBSIDIO O PARTICIPACIÓN:  CULTURA</t>
  </si>
  <si>
    <t xml:space="preserve">Con la finalida de reducir la percepción de inseguridad dentro de la demarcación, se realizaron 16 recorridos presencia delegacional PGJCDMX, SSPCDMX, 900 recorridos 932 recorridos de  presencia disuasión en tiraderos clandestinos, 1500 presencia disuasión y prevención en zonas delictivas, 8,100 dispositivos de presencia disuasión y prevención en plazas cívicas y parques y  jardines, 150 dispositivos de seguridad y prevención a solicitud de las áreas,01 proyecto de violencia escolar, la intevenciòn de especialistas, en el desarrollo de proyectos de Prevencion Social de la Violencia y la Delincuencia, con Participaciòn Ciudadana, aplicable para Escuelas Secundarias Públicas, grandes y conflictivas, como lo marca el Secretariado Ejecutivo del Sistema Nacional de Seguridad Pública, en los Lineamientos para el otorgamiento del Subsidio para el fortalecimiento del desempeño en materia de Seguridad Pública, estas acciones tienen el objetivo de lograr una delegación más segura y  que viva dentro de un clima de seguridad paz, armonía y respeto, para con los vecinos y población flotante. </t>
  </si>
  <si>
    <t>Adicionalmente, se realizaron acciones de recolección de residuos sólidos orgánicos en colonias 19,766 ton. barrido mecánico 922 ton. barrido manual 30,140 mercados de zona 8,421 ton. Oficinas gubernamentales 869 ton escuelas 2,163 ton. Mercados de mayoreo 35,604 ton. recolección domiciliaria 134,712 ton. vías rápidas 7,407 ton. recolección de residuos orgánicos en mercados 13,466 toneladas, y, por otra parte, se cubrió el pago por el servicio de energía eléctrica.</t>
  </si>
  <si>
    <t>Al periodo que se informa se llevaron a cabo 6,000 m2 de rehabilitación y mantenimiento de banquetas y guarniciones, en el marco del presupuesto participativo en las colonias: Ampliación Avición Civil, 20 de Noviembre, Venustiano Carranza, Arenal 1a. Sección, Ampliación Caracol, Caracol, Tres Mosqueteros, Moctezuma 2a. Sección III, Moctezuma 2a. Sección IV, Arenal 2a. Sección, Cuchilla Pantitlan, Adolfo Lopez Mateos, Janitzio, Miguel Hidalgo y Pensador Mexicano I, en benficio de 15,000 habitantes.</t>
  </si>
  <si>
    <t xml:space="preserve">Se llevaron a cabo los trabajos preliminares para la ejecución del Proyecto de Violencia Escolar, a través de la intervencion de especialistas para el desarrollo de proyectos de prevencion social de la violencia y la delincuencia, con Participacion Ciudadana,aplicable para Escuelas Secundarias Publicas, grandes y conflictivas, como la marca el Secretariado Ejecutivo del Sistema Nacional de Seguridad Publica y conforme a lo establecido en los Lineamientos para el otorgamiento del subsidio para el Fortalecimeinto del desempeño en Materia de Seguridad.  </t>
  </si>
  <si>
    <t>5</t>
  </si>
  <si>
    <t>1</t>
  </si>
  <si>
    <t>3</t>
  </si>
  <si>
    <t>204</t>
  </si>
  <si>
    <t xml:space="preserve">Coordinacion de Politicas </t>
  </si>
  <si>
    <t>SER</t>
  </si>
  <si>
    <t>4</t>
  </si>
  <si>
    <t>2</t>
  </si>
  <si>
    <r>
      <t xml:space="preserve">Objetivo: </t>
    </r>
    <r>
      <rPr>
        <sz val="9"/>
        <rFont val="Gotham Rounded Book"/>
        <family val="3"/>
      </rPr>
      <t xml:space="preserve"> Dotar a los servidores públicos de los conocimientos y herramientas para identificar el nuevo modelo de control interno, que promueva el desarrollo y modernización de la Delegación Venustiano Carranza, con el objetivo de dar un seguimiento puntual a las diferentes auditorias, observaciones y/o recomendaciones por parte de los Órganos Fiscalizadores, así como mantener una mejora continua en los Manuales que rigen a la demarcación. </t>
    </r>
  </si>
  <si>
    <r>
      <t>Acciones Realizadas con Gasto Corriente:</t>
    </r>
    <r>
      <rPr>
        <sz val="9"/>
        <rFont val="Gotham Rounded Book"/>
        <family val="3"/>
      </rPr>
      <t xml:space="preserve">  Se atendió a la solicitud de información de la auditoria Programas Sociales y Actividades de Información  de la Auditoria denominada "Programas Sociales y Actividades Institucionales ", se dio respuesta a la solicitud de la información de la Auditoria denominada "Obras Publicas por Contrato", se entrego debidamente requisitado el cuestionario de los Censos Nacionales de Gobiernos Municipales Delegacionales 2017, Se actualizo el manual especifico de Operación del Comité técnico interno de administración de Documentos, se actualizo el Manual de Transparencia, se iniciaron trabajos para la segunda actualización del Manual Administrativo, en proceso el llenado del Art. 121 Fracc   I, II, III y VIII para dar cumplimiento en lo establecido en la Ley, Actualización del Directorio Delegacional , Revisión de Reglas de Operación, Programa Delegacional 2017, Indicadores mensuales, Indicadores Trimestrales, Matrices de indicadores, Informe del Jefe de Gobierno</t>
    </r>
  </si>
  <si>
    <r>
      <t xml:space="preserve">Acciones Realizadas con Gasto de Inversión: </t>
    </r>
    <r>
      <rPr>
        <sz val="9"/>
        <rFont val="Gotham Rounded Book"/>
        <family val="3"/>
      </rPr>
      <t>No aplica</t>
    </r>
  </si>
  <si>
    <t>208</t>
  </si>
  <si>
    <t xml:space="preserve">Servicios Legales </t>
  </si>
  <si>
    <t>40,000</t>
  </si>
  <si>
    <t>15,800</t>
  </si>
  <si>
    <r>
      <t xml:space="preserve">Objetivo: </t>
    </r>
    <r>
      <rPr>
        <sz val="9"/>
        <rFont val="Gotham Rounded Book"/>
        <family val="3"/>
      </rPr>
      <t>Brindar a los habitantes de la demarcación y ciudadania en general certeza jurídica en los actos de este tipo que les correspondan proporcionado asesorías jurídicas gratuitas.</t>
    </r>
  </si>
  <si>
    <r>
      <t xml:space="preserve">Acciones Realizadas con Gasto Corriente: </t>
    </r>
    <r>
      <rPr>
        <sz val="9"/>
        <rFont val="Gotham Rounded Book"/>
        <family val="3"/>
      </rPr>
      <t xml:space="preserve">Se otorgaron 15,800 asesorias en materia de derecho como son civil, penal, inmobiliario, laboral, etc., a los habitantes de la demarcación y ciudadania en general. </t>
    </r>
  </si>
  <si>
    <t>7</t>
  </si>
  <si>
    <t>201</t>
  </si>
  <si>
    <t>Apoyo a la Prevencion del Delito</t>
  </si>
  <si>
    <t>EVE</t>
  </si>
  <si>
    <t>19969</t>
  </si>
  <si>
    <t>19,969</t>
  </si>
  <si>
    <r>
      <t xml:space="preserve">Objetivo: </t>
    </r>
    <r>
      <rPr>
        <sz val="9"/>
        <rFont val="Gotham Rounded Book"/>
        <family val="3"/>
      </rPr>
      <t>Coordinar y fortalecer la estrategia de prevención del delito para reducir los índices delictivos, así como promover acciones a través de la participación ciudadana para brindar seguridad a la ciudadanía, realizando y ejecutando continuamente programas enfocados a la prevención social de los delitos, para la protección de la población , debiendo de forma eficaz observar en su actuar los derechos humanos reconocidos en la Constitución política de los Estados Unidos Mexicanos.</t>
    </r>
  </si>
  <si>
    <r>
      <t xml:space="preserve">Acciones Realizadas con Gasto Corriente: </t>
    </r>
    <r>
      <rPr>
        <sz val="9"/>
        <rFont val="Gotham Rounded Book"/>
        <family val="3"/>
      </rPr>
      <t>En una visión integral con la finalidad de disminuir el índice delictivo, dentro de la demarcación,  se realizan diversas acciones, llevando a cabo 19,969 eventos desglosados en: 52 Sesiones de Gabinete Delegacional y Procuración de Justicia, 211 retiros de vehículos en vía Publica,23 comisiones por cuadrante 65 rutas de sendero seguro, 65 platicas de prevención del delito, 135 Asambleas Informativas, 52 elaboraciones de mapas criminógenos, 498 canalizaciones de emergencias, 1,375 canalizaciones de servicios 4,530 supervisiones de los elementos intramuros y extramuros, 365 canalizaciones de las solicitudes de seguridad pública, 1,000Contacto Policía- Vecino 16 recorridos presencia delegacional PGJCDMX, SSPCDMX, 900 recorridos 932 recorridos de presencia disuasión en tiraderos clandestinos, 1,500 presencia disuasión y prevención en zonas delictivas, 8,100 dispositivos de presencia disuasión y prevención en plazas cívicas y parques y jardines, 150 dispositivos de seguridad y prevención a solicitud de las áreas, 01 proyecto de violencia escolar, la intervención de especialistas, en el desarrollo de proyectos de Prevención Social de la Violencia y la Delincuencia, con Participación Ciudadana, aplicable para Escuelas Secundarias Públicas, grandes y conflictivas, como lo marca el Secretariado Ejecutivo del Sistema Nacional de Seguridad Pública, en los Lineamientos para el otorgamiento del Subsidio para el fortalecimiento del desempeño en materia de Seguridad Pública, estas acciones tienen el objetivo de lograr una delegación más segura y que viva dentro de un clima de seguridad paz, armonía y respeto, para con los vecinos y población flotante.</t>
    </r>
  </si>
  <si>
    <t>6</t>
  </si>
  <si>
    <t>Gestion de Riesgo en Materia de Proteccion Civil</t>
  </si>
  <si>
    <t>ACC</t>
  </si>
  <si>
    <t>6,500</t>
  </si>
  <si>
    <r>
      <rPr>
        <b/>
        <sz val="9"/>
        <rFont val="Gotham Rounded Book"/>
        <family val="3"/>
      </rPr>
      <t>Objetivo:</t>
    </r>
    <r>
      <rPr>
        <sz val="9"/>
        <rFont val="Gotham Rounded Book"/>
        <family val="3"/>
      </rPr>
      <t xml:space="preserve">  Diseño y activación de medidas preventivas  y de respuesta  ante escenarios de emergencia, que permitan salvaguardar la integridad fisica de las personas y su entorno  ante la eventualidad de un desastre provocado por agentes perturbadores naturales o humanos, a través de las acciones que reduzcan o eliminen la perdida de vidas humanas, la destrucción de bienes materiales y el daño al entorno ecológico, así como la interrupción de las funciones esenciales de la población.</t>
    </r>
  </si>
  <si>
    <r>
      <t xml:space="preserve">Acciones Realizadas con Gasto Corriente: </t>
    </r>
    <r>
      <rPr>
        <sz val="9"/>
        <rFont val="Gotham Rounded Book"/>
        <family val="3"/>
      </rPr>
      <t xml:space="preserve">Se han realizado 3,241 acciones tendientes a la protección civil  de la ciudadania entre las que destacan la atención de emergencias en vía pública, como son personas lesionadas por colisiones  viales, atropelladas, caídas u otros factores, recorridos de supervisión  en temporada de lluvias para la detección de puntos severos de encharcamientos conatos de incendio, fugas de gas, caída parcial o total de árboles, recorridos de supervisión en edificios públicos como los son mercados, parques, bibliotecas y casas de cultura entre otros, así como pláticas de prevención en materia de protección civil en escuelas de nivel básico y media superior, mercados, representación de comerciantes y al interior del Órgano Político Administrativo.  </t>
    </r>
  </si>
  <si>
    <r>
      <t xml:space="preserve">Acciones Realizadas con Gasto de Inversión:  </t>
    </r>
    <r>
      <rPr>
        <sz val="9"/>
        <rFont val="Gotham Rounded Book"/>
        <family val="3"/>
      </rPr>
      <t xml:space="preserve">En el periodo que se reporta no se realizaron acciones con gasto de inversión. </t>
    </r>
  </si>
  <si>
    <t>8</t>
  </si>
  <si>
    <t>207</t>
  </si>
  <si>
    <t>Servicios Informaticos</t>
  </si>
  <si>
    <r>
      <t xml:space="preserve">Objetivo: </t>
    </r>
    <r>
      <rPr>
        <sz val="9"/>
        <rFont val="Gotham Rounded Book"/>
        <family val="3"/>
      </rPr>
      <t>Contribuir a que este Órgano Político Administrativo cuente con el equipo informático en condiciones optimas para llevar a cabo sus actividades.</t>
    </r>
  </si>
  <si>
    <t>209</t>
  </si>
  <si>
    <t>Sistema de Orientacion y Quejas</t>
  </si>
  <si>
    <t>TRM</t>
  </si>
  <si>
    <t xml:space="preserve"> 28,500</t>
  </si>
  <si>
    <t>13,700</t>
  </si>
  <si>
    <r>
      <t xml:space="preserve">Objetivo: </t>
    </r>
    <r>
      <rPr>
        <sz val="9"/>
        <rFont val="Gotham Rounded Book"/>
        <family val="3"/>
      </rPr>
      <t>Mejorar los canales de comunicación para el cumplimiento del acceso a la informacion, asi como la orientacion, canalizacion y seguimiento a la demanda ciudadana.</t>
    </r>
  </si>
  <si>
    <r>
      <t>Acciones Realizadas con Gasto Corriente:</t>
    </r>
    <r>
      <rPr>
        <sz val="9"/>
        <rFont val="Gotham Rounded Book"/>
        <family val="3"/>
      </rPr>
      <t xml:space="preserve"> Se  recibieron, registraron y canalizaron demandas ciudadanas para su atencion, asi como solicitudes de tramites, las cuales se recibieron, registraron y canalizaron  y acceso a la informacion Publica, los cuales se les dio de igual manera el tramite y atencion correspondiente.</t>
    </r>
  </si>
  <si>
    <t>203</t>
  </si>
  <si>
    <t>Recoleccion de Residuos Sólidos</t>
  </si>
  <si>
    <t>TON</t>
  </si>
  <si>
    <t>511,000</t>
  </si>
  <si>
    <t>253,470</t>
  </si>
  <si>
    <r>
      <t xml:space="preserve">Objetivo:  </t>
    </r>
    <r>
      <rPr>
        <sz val="9"/>
        <rFont val="Gotham Rounded Book"/>
        <family val="3"/>
      </rPr>
      <t>Mantener limpios todos los espacios públicos, así como reducir la proliferación de fauna nociva y erradicar los tiraderos clandestinos</t>
    </r>
  </si>
  <si>
    <r>
      <t xml:space="preserve">Acciones Realizadas con Gasto Corriente: </t>
    </r>
    <r>
      <rPr>
        <sz val="9"/>
        <rFont val="Gotham Rounded Book"/>
        <family val="3"/>
      </rPr>
      <t xml:space="preserve">Recolección de residuos sólidos orgánicos en colonias 19,766 ton. barrido mecánico 922 ton. barrido manual 30,140 mercados de zona 8,421 ton. Oficinas gubernamentales 869 ton escuelas 2,163 ton. Mercados de mayoreo 35,604 ton. recolección domiciliaria 134,712 ton. vías rápidas 7,407 ton. recolección de residuos orgánicos en mercados 13,466 ton. </t>
    </r>
  </si>
  <si>
    <t>206</t>
  </si>
  <si>
    <t>Mantenimiento, Conservacion  y Rehabilitacion al  Sistema de  Drenaje</t>
  </si>
  <si>
    <t>KM</t>
  </si>
  <si>
    <t>13</t>
  </si>
  <si>
    <r>
      <t xml:space="preserve">Objetivo: </t>
    </r>
    <r>
      <rPr>
        <sz val="9"/>
        <rFont val="Gotham Rounded Book"/>
        <family val="3"/>
      </rPr>
      <t>Garantizar el mantenimiento y la operación del sistema de drenaje y las plantas de tratamiento y distribución, así como la recuperación, manejo y cobertura de aguas residuales.</t>
    </r>
  </si>
  <si>
    <r>
      <t xml:space="preserve">Acciones Realizadas con Gasto de Inversión: </t>
    </r>
    <r>
      <rPr>
        <sz val="9"/>
        <rFont val="Gotham Rounded Book"/>
        <family val="3"/>
      </rPr>
      <t>Se realizaron acciones de mantenimiento y renovación de la red de drenaje evitando con ello los encharcamientos que ocasionaran problemas de salud con la población además se evitaron accidentes automovilísticos que pusieran en riesgo la integridad física de peatones y automovilistas para ello se atendieron 3 kilómetros de la red secundaria de drenaje, con acciones de desazolve, limpieza de atarjeas y pozos de visita, cambio de tuberías, en las colonias A. Militar, Álvaro Obregón, Ampl. 7 De Julio, Ampl. Penitenciaria, Aquiles Serdán, Arenal 3a Secc., Arenal 4a Secc., Artes Gráficas, Aviación Civil, Cuchilla Pantitlan, El Parque, Emilio Carranza, Federal, Felipe Ángeles, Fracc. Ind.  Pto. Áereo, Ignacio Zaragoza, Jamaica, Jardín Balbuena, Lorenzo Boturini, Magdalena Mixhuca, Merced Balbuena, Moctezuma I Secc., Moctezuma II Secc., Morelos, P. Mag. Mixhuca, Pensador Mexicano, Peñón De Los Baños, Popular Rastro, Progresista, Puebla, Revolución, Romero Rubio, Sevilla, Simón Bolívar, V. Carranza, V. Gómez Farías, Valle Gómez, Zona Centro,  7 De Julio, 20 De Noviembre y 24 de Abril, en beneficio directo de 30,000 habitantes.</t>
    </r>
  </si>
  <si>
    <t>Mantenimiento de  Áreas Verdes</t>
  </si>
  <si>
    <t>M2</t>
  </si>
  <si>
    <t>6,000,000</t>
  </si>
  <si>
    <t>2,874,000</t>
  </si>
  <si>
    <r>
      <t>Objetivo:</t>
    </r>
    <r>
      <rPr>
        <sz val="9"/>
        <rFont val="Gotham Rounded Book"/>
        <family val="3"/>
      </rPr>
      <t xml:space="preserve"> Mantener y conservar en óptimas condiciones las áreas verdes contenidas en el perímetro Delegacional como son parques, jardines, camellones, plazas y deportivos, de manera constante a fin de evitar su deterioro</t>
    </r>
  </si>
  <si>
    <r>
      <t xml:space="preserve">Acciones Realizadas con Gasto Corriente:  </t>
    </r>
    <r>
      <rPr>
        <sz val="9"/>
        <rFont val="Gotham Rounded Book"/>
        <family val="3"/>
      </rPr>
      <t>Barrido y papeleo de areas verdes 1,161,011 m2, riego (manual y con pipa)960,257 m2, raspado de banquetas y corredores de areas verdes publicas 9,138 m2, cultivo de terreno y elaboracion de abultados 43,162m2</t>
    </r>
  </si>
  <si>
    <r>
      <t xml:space="preserve">Acciones Realizadas con Gasto de Inversión: </t>
    </r>
    <r>
      <rPr>
        <sz val="9"/>
        <rFont val="Gotham Rounded Book"/>
        <family val="3"/>
      </rPr>
      <t xml:space="preserve"> poda de 650,769m2 poda  de seto 43,258m2</t>
    </r>
  </si>
  <si>
    <t xml:space="preserve"> </t>
  </si>
  <si>
    <t>15,000</t>
  </si>
  <si>
    <t>7,300</t>
  </si>
  <si>
    <r>
      <t xml:space="preserve">Objetivo: </t>
    </r>
    <r>
      <rPr>
        <sz val="9"/>
        <rFont val="Gotham Rounded Book"/>
        <family val="3"/>
      </rPr>
      <t>Realizar trabajos de poda de árboles en sus modalidades de despunte, boleo, aclareo y levantamiento de fuste, a fin de mantener saludables las distintas especies arbóreas, evitando la proliferación de plagas, así como liberar cámaras de vigilancia y luminarias en materia de seguridad para los ciudadanos. Realizar derribo de aquellos árboles que dañan la infraestructura urbana como banquetas y guarniciones o árboles secos a punto de caer</t>
    </r>
  </si>
  <si>
    <r>
      <t>Acciones Realizadas con Gasto de Inversión:</t>
    </r>
    <r>
      <rPr>
        <sz val="9"/>
        <rFont val="Gotham Rounded Book"/>
        <family val="3"/>
      </rPr>
      <t xml:space="preserve"> Pago de sueldos y salarios al personal del área de parques y jardines que realizaron las siguientes acciones en materia de arbolado como son 7, 036 podas de árboles en sus distintas modalidades y 264 derribos de árboles que causan daño a la infraestructura urbana o secos.</t>
    </r>
  </si>
  <si>
    <t>211</t>
  </si>
  <si>
    <t>M</t>
  </si>
  <si>
    <t>400,000</t>
  </si>
  <si>
    <r>
      <t xml:space="preserve">Objetivo: </t>
    </r>
    <r>
      <rPr>
        <sz val="9"/>
        <rFont val="Gotham Rounded Book"/>
        <family val="3"/>
      </rPr>
      <t>Garantizar una circulación cómoda, eficiente, accesible y segura a las personas que transitan en vía publica, que priorice a los peatones, ciclistas y usuarios del trasporte público, mediante el desarrollo de una red de "calles completas" en vialidades primarias, así como la pasificación del tránsito y ordenamiento de las calles secundarias, con mantenimiento y señalización adecuadas.</t>
    </r>
  </si>
  <si>
    <r>
      <t>Acciones Realizadas con Gasto de Inversión:</t>
    </r>
    <r>
      <rPr>
        <sz val="9"/>
        <rFont val="Gotham Rounded Book"/>
        <family val="3"/>
      </rPr>
      <t xml:space="preserve"> Al periodo que se informa, se llevaron a cabo 200,000 ml de balizamiento peatonal y vehicular en las colonias A. Militar, Aarón Sáenz, Álvaro Obregón, Ampl. Caracol, Ampl. Michoacana, Ampl. Simón Bolívar, Aquiles Serdan, Arenal 2a. Secc., Arenal 3a. Secc., Artes Gráficas, Aviación Civil, Azteca, El Parque, Federal, Felipe Ángeles, Ignacio Zaragoza, Jamaica, Jardín Balbuena, Lorenzo Boturini, Magdalena Mixhuca, Merced Balbuena, Moctezuma I Secc., Moctezuma II Secc., P. Mag. Mixhuca, Pensador Mexicano, Peñón De Los Baños, Primero De Mayo, Progresista, Puebla, Revolución, Romero Rubio, Santa C. Aviación, Sevilla, Siete De Julio, Simón Bolívar, V. Gómez Farías y Veinte de Noviembre, en beneficio directo de 400,000 personas.</t>
    </r>
  </si>
  <si>
    <t>Mantenimiento, Conservacion y Rehabilitacion a Edificios  Publicos</t>
  </si>
  <si>
    <t>INM</t>
  </si>
  <si>
    <r>
      <t xml:space="preserve">Objetivo: </t>
    </r>
    <r>
      <rPr>
        <sz val="9"/>
        <rFont val="Gotham Rounded Book"/>
        <family val="3"/>
      </rPr>
      <t xml:space="preserve"> 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r>
  </si>
  <si>
    <r>
      <t xml:space="preserve">Acciones Realizadas con Gasto de Inversión: </t>
    </r>
    <r>
      <rPr>
        <sz val="9"/>
        <rFont val="Gotham Rounded Book"/>
        <family val="3"/>
      </rPr>
      <t>Se llevó a cabo el mantenimiento menor en el Campamento de Obra Civil Chorne y en el Edificio Principal de la Sede Delegacional, mediante acciones de herrería, carpintería y pintura, en beneficio de 5,000 habitantes, mediante obra por administración directa,  con estas acciones se logró contar con inmuebles en condiciones óptimas de higiene, seguridad y funcionalidad lo cual contribuirá a un mejor desempeño de los trabajadores que ahí laboran; así como de brindar seguridad a estos recintos operativos y a la vez mejorar la imagen de sus instalaciones institucionales.</t>
    </r>
  </si>
  <si>
    <t>216</t>
  </si>
  <si>
    <t>Mantenimiento,  Conservacion y Rehabilitacion en Banquetas</t>
  </si>
  <si>
    <r>
      <t xml:space="preserve">Objetivo:  </t>
    </r>
    <r>
      <rPr>
        <sz val="9"/>
        <rFont val="Gotham Rounded Book"/>
        <family val="3"/>
      </rPr>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r>
  </si>
  <si>
    <r>
      <t xml:space="preserve">Acciones Realizadas con Gasto de Inversión: </t>
    </r>
    <r>
      <rPr>
        <sz val="9"/>
        <rFont val="Gotham Rounded Book"/>
        <family val="3"/>
      </rPr>
      <t>Con la finalidad de mejorar la imagen urbana de la delegación así como brindar mayor seguridad al transeúnte, se  continuo con la construcción de banquetas y guarniciones en las calles de las colonias donde habitan familias de escasos recursos, permitiendo con esto el mejoramiento del entorno urbano de esta demarcación, además de atender satisfactoriamente las necesidades que demanda la población, por lo cual se realizó el mantenimiento de 8,000 m2 de banquetas y guarniciones, con acciones de demolición, acarreos, relleno con tepetate, compactación y colado con concreto hidráulico, en las colonias: Ampliación Avición Civil, 20 de Noviembre, Venustiano Carranza, arenal 1a. Sección, Ampliación Caracol, Caracol, Tres Mosqueteros, Moctezuma 2a. Sección III, Moctezuma 2a. Sección IV, Arenal 2a. Sección, Cuchilla Pantitlan, Adolfo Lopez Mateos, Janitzio, Miguel Hidalgo y Pensador Mexicano I, en beneficio directo de 20,000 habitantes, (6,000 m2 mediante obra contrato en el marco del presupuesto participativo y 2,000 m2 mediante obras por administración directa), con estas acciones se logró mantener en condiciones óptimas los niveles de servicio en aceras y andadores para contribuir a mejorar las condiciones de vida y garantizar el acceso universal a más y mejores servicios urbanos para todos los habitantes de la delegación Venustiano Carranza, la población que transita por sus calles y avenidas y particularmente, los grupos más desfavorecidos mujeres, niños y discapacitados.</t>
    </r>
  </si>
  <si>
    <t>218</t>
  </si>
  <si>
    <t>Mantenimiento, Conservacion y  Rehabilitacion en Vialidades Secundarias</t>
  </si>
  <si>
    <r>
      <t xml:space="preserve">Acciones Realizadas con Gasto de Inversión: </t>
    </r>
    <r>
      <rPr>
        <sz val="9"/>
        <rFont val="Gotham Rounded Book"/>
        <family val="3"/>
      </rPr>
      <t>Se atendió el reencarpetado y bacheo con acciones de trazo y nivelación, demoliciones, acarreos, limpieza, picado de amarre, tendido de la carpeta de concreto asfáltico, sello de la superficie y protector de pavimento, debido a gran flujo vial que cuenta la demarcación, así como el desgaste natural que presentan las arterias de la delegación, se tiene la necesidad de pavimentar las calles que ya cuentan con servicios con la finalidad de que exista una mayor comunicación y facilidades de tránsito para los habitantes de las colonias de la delegación. Es por ello que una de las prioridades  más importantes en este programa, es mantener en las condiciones óptimas la carpeta asfáltica en las calles que así lo requieran en función de  la gran cantidad de demanda que se tiene en vías  secundarias, por lo que se realizó el mantenimiento de 18,000 m2 de carpeta asfáltica bacheo, reencarpetado, en diferentes colonias del perímetro delegacional, en beneficio directo de 50,000 habitantes,  con estas acciones se logró mejorar el flujo vehicular y abatir los índices de contaminación.</t>
    </r>
  </si>
  <si>
    <t>219</t>
  </si>
  <si>
    <t>Mantenimiento, Rehabilitacion y  Conservacion de Imagen Urbana</t>
  </si>
  <si>
    <t>EPU</t>
  </si>
  <si>
    <t>20</t>
  </si>
  <si>
    <r>
      <t xml:space="preserve">Objetivo:  </t>
    </r>
    <r>
      <rPr>
        <sz val="9"/>
        <rFont val="Gotham Rounded Book"/>
        <family val="3"/>
      </rPr>
      <t>Crear, recuperar y mantener los espacios públicos emblemáticos, las áreas verdes urbanas a diferentes escalas y en diferentes zonas de la ciudad y las calles como elementos articuladores del espacio público, a fin de generar encuentros, lazos de convivencia, apropiación social, sentido de pertenencia y ambientes de seguridad para los habitantes y visitantes.</t>
    </r>
  </si>
  <si>
    <r>
      <t xml:space="preserve">Acciones Realizadas con Gasto de Inversión: </t>
    </r>
    <r>
      <rPr>
        <sz val="9"/>
        <rFont val="Gotham Rounded Book"/>
        <family val="3"/>
      </rPr>
      <t>Se atendieron 5 espacios públicos mediante acciones de mejoramiento de la infraestructura urbana mediante acciones de pintura, herrería y albañilería mediante obra por administración directa, Parque Popular Rastro, Parque Madero, Parque Independencia, Parque Anfora, Plaza Africa, se logró rescatar espacios públicos con el fin de llevar a cabo su transformación en espacios dignos, seguros e higiénicos que fortalezcan la sana convivencia familiar y vecinal, a la vez que se fomenta el sano esparcimiento entre la comunidad al contar con nuevas áreas donde desarrollar sus diferentes habilidades físicas e intelectuales y de convivencia vecinal.</t>
    </r>
  </si>
  <si>
    <t>212</t>
  </si>
  <si>
    <t>Provison Emergente de Agua Potable</t>
  </si>
  <si>
    <t>M3</t>
  </si>
  <si>
    <t>45,000</t>
  </si>
  <si>
    <t>22,500</t>
  </si>
  <si>
    <r>
      <t xml:space="preserve">Objetivo: </t>
    </r>
    <r>
      <rPr>
        <sz val="9"/>
        <rFont val="Gotham Rounded Book"/>
        <family val="3"/>
      </rPr>
      <t>Garantizar el suministro de agua potable en cantidad y en calidad a la población de la Ciudad de México, a través del suministro de agua potable mediante pipas</t>
    </r>
  </si>
  <si>
    <t xml:space="preserve">Acciones Realizadas con Gasto Corriente: </t>
  </si>
  <si>
    <r>
      <t xml:space="preserve">Acciones Realizadas con Gasto de Inversión: </t>
    </r>
    <r>
      <rPr>
        <sz val="9"/>
        <rFont val="Gotham Rounded Book"/>
        <family val="3"/>
      </rPr>
      <t>Al periodo que se informa se atendió la emergencia suscitada por la falta de agua durante el mes de febrero y marzo en las colonias Peñon de los Baños, Pensador Mexicano, Morelos, 20 de noviembre, 10 de Mayo, Ampliación Penitenciaria, U.H. Fivipor, Industrial Puerto Aereo y Arenal 4ta. Sección, así como la distribución cotidiana en base a las demandas ciudadanas en las colonias Aeronáutica Militar, Álvaro Obregón, Arenal IV S., Artes Graficas, Aquiles Serdán, Aviación Civil, Azteca, Cuatro Arboles, Cuchilla Pantitlan, Diez De Mayo, El Parque, Emilio Carranza, Federal, Felipe Ángeles, I. Zaragoza, Jamaica, Jardín Balbuena, L. Boturini, Mag. Mixhuca, Merced Balbuena, Michoacana, Moctezuma I, Moctezuma II, Morelos, Nicolas Bravo, Pens. Mexicano, Peñón Baños, Penitenciaria, Ampl. Penitenciaria, Popular Rastro, Puebla, Revolución, Romero Rubio, Sta. Cruz Aviación, Siete De Julio, Simón Bolívar, Valentín Gómez Farías, Valle Gómez, Venustiano Carranza, 20 De Noviembre, Zona Centro, mediante el suministro de 22,500 m3 de agua potable, en beneficio directo de 80,000 habitantes.</t>
    </r>
  </si>
  <si>
    <t>222</t>
  </si>
  <si>
    <t>Mantenimiento, Conservacion y Rehabilitacion de Infraestructura de Agua Potable</t>
  </si>
  <si>
    <r>
      <t xml:space="preserve">Objetivo:  </t>
    </r>
    <r>
      <rPr>
        <sz val="9"/>
        <rFont val="Gotham Rounded Book"/>
        <family val="3"/>
      </rPr>
      <t>Garantizar el suministro de agua potable en cantidad y en calidad a la población de la Ciudad de México, a través del mantenimiento de la infraestructura del sistema de agua potable y la mejora de su administración.</t>
    </r>
  </si>
  <si>
    <r>
      <t xml:space="preserve">Acciones Realizadas con Gasto Corriente: </t>
    </r>
    <r>
      <rPr>
        <sz val="9"/>
        <rFont val="Gotham Rounded Book"/>
        <family val="3"/>
      </rPr>
      <t xml:space="preserve">Se pagaron sueldos de Nomina 8 y gas del Campamento de Operación Hidraulica. </t>
    </r>
  </si>
  <si>
    <r>
      <t xml:space="preserve">Acciones Realizadas con Gasto de Inversión: </t>
    </r>
    <r>
      <rPr>
        <sz val="9"/>
        <rFont val="Gotham Rounded Book"/>
        <family val="3"/>
      </rPr>
      <t>Se realizó el mantenimiento y conservación de  433.33 metros de la red secundaria de agua potable mediante la reparación de fugas, sustitución de tuberías y válvulas, en diferentes colonias del perímetro delegacional, en beneficio directo de 8,000 habitantes, mediante obra por administración directa,  con estas acciones se garantizó el suministro de agua potable en cantidad y en calidad a la población de la delegación, a través del mantenimiento de la infraestructura del sistema de agua potable y la mejora de su administración.</t>
    </r>
  </si>
  <si>
    <t>223</t>
  </si>
  <si>
    <t>LUM</t>
  </si>
  <si>
    <t>9,780</t>
  </si>
  <si>
    <t>5000</t>
  </si>
  <si>
    <r>
      <t xml:space="preserve">Objetivo: </t>
    </r>
    <r>
      <rPr>
        <sz val="9"/>
        <rFont val="Gotham Rounded Book"/>
        <family val="3"/>
      </rPr>
      <t>Mantener en óptimas condiciones de operación el servicio de la Red Secundaria del perímetro Delegacional</t>
    </r>
  </si>
  <si>
    <r>
      <t>Acciones Realizadas con Gasto Corriente:</t>
    </r>
    <r>
      <rPr>
        <sz val="9"/>
        <rFont val="Gotham Rounded Book"/>
        <family val="3"/>
      </rPr>
      <t xml:space="preserve"> Se han realizado trabajos de obra civil para instalación de luminarias en las colonias Moctezuma 2a Sección I, Ampliación 20 de Noviembre y Jardín Balbuena I. Adicionalmente, se llevó a cabo el mantenimiento preventivo y correctivo a 24 Super postes instalados en la Demarcación. Además se doto de gas L.P. para los baños del campamento de Alumbrado Público para el servicio de regaderas con el que cuentan los trabajadores.</t>
    </r>
  </si>
  <si>
    <r>
      <t xml:space="preserve">Acciones Realizadas con Gasto de Inversión:  </t>
    </r>
    <r>
      <rPr>
        <sz val="9"/>
        <rFont val="Gotham Rounded Book"/>
        <family val="3"/>
      </rPr>
      <t>En el  2° trimestre se realizó la instalación de unidades completas de 140 watts aditivo metálico, tipo OV con la que se continúa con la sustitución y retiro de luminarias tipo urban, así como la colocación de luminarias tipo led (eniff) de 50 watts, junto con todo los insumos necesarios para la realización de estos trabajos, empleándose para la realización de tales actividades los siguientes materiales: abrazaderas tipo omega 90 pzas, alambre recocido cal. 16 8.5 kg, arena 5.91 m3, balastro de 140 watts tipo autotransformador 266 pzas, balastro electrónico 2x40 watts 54 pzas, bases de concreto para poste cónico de 4 mts 25 pzas, bases para fotocontrol 128 pzas, brazos para poste de 2" 95 pzas, cable de control tipo "c" 301 mts, cable de aluminio no. 10, 7,343 mts, cable de distribución (tipo psd) no. 6, 32,971 mts, cable thw no. 6, 100 mts, cemento gris 4525 kg, control fotoeléctrico 510 pzas, grava 6.24 m3, lámpara de 140 watts aditivo metálico 312 pzas, luminaria tipo punta de poste 50 pzas, luminaria tipo OV de 140 watts aditivo metálico 192 pzas, poste cónico de 4 mts., 20 pzas, tubo de pvc de 2" (tramo de 6 mts) 64 pzas, codo de pvc hidráulico 15 pzas, cople de pvc hidráulico 2 pzas, luminaria arquitectónica tipo led de 20 watts 22 pzas, luminaria tipo led de 50 watts 99 pzas. En 1025 ordenes de trabajo se distribuyen un total de 3000 acciones que sumadas a las 2000 del trimestre anterior dan un total de 5000, beneficiándose una población estimada de 432,003 habitantes (entre población fija y flotante). Se han realizado trabajos de instalación de luminarios nuevos tipo OV con brazos y abrazaderas; así como luminarias puntas de poste con la instalación de base de concreto y poste de 5 metros, como parte de los proyectos ganadores del presupuesto participativo en las colonias Moctezuma 2a Sección I, Moctezuma 2a sección II, Ampliación 20 de Noviembre y Jardín Balbuena I. Adicionalmente, se llevó a cabo el mantenimiento preventivo y correctivo a 24 Super postes instalados en la Demarcación.</t>
    </r>
  </si>
  <si>
    <t>224</t>
  </si>
  <si>
    <t>APO</t>
  </si>
  <si>
    <t>40</t>
  </si>
  <si>
    <t>15</t>
  </si>
  <si>
    <t>104</t>
  </si>
  <si>
    <r>
      <t xml:space="preserve">Acciones Realizadas con Gasto Corriente: </t>
    </r>
    <r>
      <rPr>
        <sz val="9"/>
        <rFont val="Gotham Rounded Book"/>
        <family val="3"/>
      </rPr>
      <t>Es importante señalar, que para este periodo se otorgaron 104 apoyos para atender la demanda ciudadana, que beneficiará a la población en las Unidades Habitacionales, mismas que sufren el deterioro ocacionado por el paso del timepo y el clima, 71 apoyos fueron destinados a los trabajos de Pintura, 12 de Cambio de Tinacos, 1 en Rehabilitación de Escaleras y 20 destinados a la Impermeabilización.</t>
    </r>
  </si>
  <si>
    <r>
      <t xml:space="preserve">Acciones Realizadas con Gasto de Inversión: </t>
    </r>
    <r>
      <rPr>
        <sz val="9"/>
        <rFont val="Gotham Rounded Book"/>
        <family val="3"/>
      </rPr>
      <t xml:space="preserve">En el periodo que se reporta no se realizaron acciones con gasto de inversión. </t>
    </r>
  </si>
  <si>
    <t>205</t>
  </si>
  <si>
    <t>Apoyo a la Salud</t>
  </si>
  <si>
    <t>PNA</t>
  </si>
  <si>
    <t>50,000</t>
  </si>
  <si>
    <t>25,000</t>
  </si>
  <si>
    <r>
      <t xml:space="preserve">Objetivo: </t>
    </r>
    <r>
      <rPr>
        <sz val="9"/>
        <rFont val="Gotham Rounded Book"/>
        <family val="3"/>
      </rPr>
      <t>Con la finalidad de proporcionar servicios médicos de primer nivel a la población de la delegación venustiano carranza que no es derechohabiente de ninguna institución de salud pública, se realizaron jornadas médicas en el seno de sus comunidades, atendiendo a 25,000 personas (12,531 mujeres y 12,469 hombres) que representa el 5.22%  de la población delegacional.</t>
    </r>
  </si>
  <si>
    <t>Acciones Realizadas con Gasto Corriente:</t>
  </si>
  <si>
    <t xml:space="preserve">ACCIONES REALIZADAS </t>
  </si>
  <si>
    <t>CANTIDAD</t>
  </si>
  <si>
    <t>Consulta médica</t>
  </si>
  <si>
    <t>Consulta odontológica</t>
  </si>
  <si>
    <t>Consulta Psicológica</t>
  </si>
  <si>
    <t>Consulta optométrica</t>
  </si>
  <si>
    <t>Consulta ortopédica</t>
  </si>
  <si>
    <t>Consulta podológica</t>
  </si>
  <si>
    <t>Consulta de digitopuntura</t>
  </si>
  <si>
    <t>Acciones de enefermería</t>
  </si>
  <si>
    <t>Entrega de medicamentos gratuitos</t>
  </si>
  <si>
    <t>Detección de glucosa</t>
  </si>
  <si>
    <t>Detección de colesterol</t>
  </si>
  <si>
    <t>Detección de triglicéridos</t>
  </si>
  <si>
    <t>Asistentes a pláticas de promoción a la salud</t>
  </si>
  <si>
    <t>Certificados médicos</t>
  </si>
  <si>
    <t>Personas beneficiadas con consultas veterinarias o esterilizaciones de animales canínos o felínos</t>
  </si>
  <si>
    <r>
      <t xml:space="preserve">Acciones Realizadas con Gasto de Inversión: </t>
    </r>
    <r>
      <rPr>
        <sz val="9"/>
        <rFont val="Gotham Rounded Book"/>
        <family val="3"/>
      </rPr>
      <t>En el periodo que se reporta no se realizaron erogaciones con gasto de inversión</t>
    </r>
  </si>
  <si>
    <t>Fomento de Actividades Deportivas y Recreativas</t>
  </si>
  <si>
    <t>1,500</t>
  </si>
  <si>
    <t>750</t>
  </si>
  <si>
    <r>
      <t>Objetivo:</t>
    </r>
    <r>
      <rPr>
        <sz val="9"/>
        <rFont val="Gotham Rounded Book"/>
        <family val="3"/>
      </rPr>
      <t xml:space="preserve"> Para promover la practica deportiva entre la población de la Delegación Venustiano Carranza y así abatir la obesidad y el sedentarismo entre éstos, se realizaron 750 eventos en los once centros deportivos de la delegación y en diferentes puntos de la demarcación, atendiendo a un total de   68,622 personas (41,173 mujeres y 27,449 hombres) que representan al 15.92% del total de la población delegacional.</t>
    </r>
  </si>
  <si>
    <t>Fomento de actividades deportivas y recreativas en los Centros Deportivos</t>
  </si>
  <si>
    <t>Juegos Deportivos Infantiles, Juveniles y Paralímpicos</t>
  </si>
  <si>
    <t>Re-inauguración de Espacios Deportivos</t>
  </si>
  <si>
    <t>Jornadas de mantenimiento en Centros Deportivos</t>
  </si>
  <si>
    <t>Activación física en Plazas y Módulos Deportivos</t>
  </si>
  <si>
    <t>Jornadas Deportivas en las Colonias</t>
  </si>
  <si>
    <t>Escuela de Básquetbol Comunitaria</t>
  </si>
  <si>
    <t>Escuela de Fútbol Comunitaria</t>
  </si>
  <si>
    <t>Activación Física para Trabajadores de la Delegación</t>
  </si>
  <si>
    <t>Talleres Recreativos para todas las edades</t>
  </si>
  <si>
    <t>Mega Clases de Zumba</t>
  </si>
  <si>
    <t>TOTAL</t>
  </si>
  <si>
    <t>215</t>
  </si>
  <si>
    <t xml:space="preserve">Promocion de Actividades Culturales </t>
  </si>
  <si>
    <t>2100</t>
  </si>
  <si>
    <t>1,052</t>
  </si>
  <si>
    <r>
      <t xml:space="preserve">Objetivo: </t>
    </r>
    <r>
      <rPr>
        <sz val="9"/>
        <rFont val="Gotham Rounded Book"/>
        <family val="3"/>
      </rPr>
      <t>En virtud de la importancia que tiene la cultura y la recreación para el desarrollo humano; y de las difíciles condiciones económicas que enfrentan los habitántes del país, y con la finalidad de contribuir a la recreación, esparcimiento de la población de Venustiano Carranza. Se realizarón 1,052 eventos culturales y recreativos gratuitos a los que asistieron 85,952 personas (51,040 mujeres y 34,912 hombres) que significa 19.94% de la población delegacional.</t>
    </r>
  </si>
  <si>
    <t>Actividades Escénicas</t>
  </si>
  <si>
    <t>Talleres Culturales</t>
  </si>
  <si>
    <t>Eventos de Tradiciones y Costumbres</t>
  </si>
  <si>
    <t>Ceremonias Cívicas</t>
  </si>
  <si>
    <t>Eventos "Juntos Somos Cultura"</t>
  </si>
  <si>
    <t>Eventos de Prevención del Delito</t>
  </si>
  <si>
    <t>Festival del Día de las Madres en la Explanada Delegacional con la actuación de la cantante "Yuri"</t>
  </si>
  <si>
    <t>Eventos de Muestras de Talleres</t>
  </si>
  <si>
    <t>Actividades de Fomento a la Lectura</t>
  </si>
  <si>
    <t>Visitas Guiadas a diversos puntos de interés turístico de la ciudad</t>
  </si>
  <si>
    <t>Cine en plazas Públicas</t>
  </si>
  <si>
    <t>Apoyo a la Educación</t>
  </si>
  <si>
    <t>12,000</t>
  </si>
  <si>
    <t>9,000</t>
  </si>
  <si>
    <r>
      <t>Objetivo: '</t>
    </r>
    <r>
      <rPr>
        <sz val="9"/>
        <rFont val="Gotham Rounded Book"/>
        <family val="3"/>
      </rPr>
      <t>Diseñar, llevar a cabo y evaluar, en coordinación con la sociedad civil, campañas permanentes de Educación Ambiental, en todos los niveles escolares, en los sectores Público y Privado, a fin de fomentar una conciencia social que propicie una mejor relación del ser humano con el medio ambiente</t>
    </r>
  </si>
  <si>
    <t>Programa "Árbol por árbol"</t>
  </si>
  <si>
    <t>Talleres de Huertos Urbanos</t>
  </si>
  <si>
    <t>Autorización de derribo de arboles o tocón</t>
  </si>
  <si>
    <t xml:space="preserve">Recepción de Trípticos </t>
  </si>
  <si>
    <r>
      <rPr>
        <b/>
        <sz val="9"/>
        <rFont val="Gotham Rounded Book"/>
        <family val="3"/>
      </rPr>
      <t>Acciones realizadas con Gasto de Inversión:</t>
    </r>
    <r>
      <rPr>
        <sz val="9"/>
        <rFont val="Gotham Rounded Book"/>
        <family val="3"/>
      </rPr>
      <t xml:space="preserve"> Se han realizado 3 huertos en la sección A de la unidad Kennedy y en la colonia Artes Gráficas que consiste en impartir la platica de como plantar, cosechar y mantener un huerto, a los ciudadanos se les proporciona la tierra y semillas para elaboración del mismo. Se llevo a cabo la difusión del programa "Dueño Responsable" en el parque de los Periodistas Ilustres y camellón Iztlaccihuatl</t>
    </r>
  </si>
  <si>
    <t>En el  2° trimestre se realizó la instalación de unidades completas de 140 watts aditivo metálico, tipo OV con la que se continúa con la sustitución y retiro de luminarias tipo urban, así como la colocación de luminarias tipo leed (eniff) de 50 watts, junto con todo los insumos necesarios para la realización de estos trabajos, empleándose para la realización de tales actividades los siguientes materiales: abrazaderas tipo omega 90 piezas, alambre recocido cal. 16 8.5 kg, arena 5.91 m3, balastro de 140 watts tipo autotransformador 266 piezas, balastro electrónico 2x40 watts 54 piezas, bases de concreto para poste cónico de 4 mts 25 pzas, bases para fotocontrol 128 pzas, brazos para poste de 2" 95 pzas, cable de control tipo "c" 301 mts, cable de aluminio no. 10, 7,343 mts, cable de distribución (tipo psd) no. 6, 32,971 mts, cable thw no. 6, 100 mts, cemento gris 4525 kg, control fotoeléctrico 510 pzas, grava 6.24 m3, lámpara de 140 watts aditivo metálico 312 pzas, luminaria tipo punta de poste 50 pzas, luminaria tipo OV de 140 watts aditivo metálico 192 pzas, poste cónico de 4 mts., 20 pzas, tubo de pvc de 2" (tramo de 6 mts) 64 pzas, codo de pvc hidráulico 15 pzas, cople de pvc hidráulico 2 pzas, luminaria arquitectónica tipo leed de 20 watts 22 pzas, luminaria tipo leed de 50 watts 99 pzas. En 1025 ordenes de trabajo se distribuyen un total de 3000 acciones que sumadas a las 2000 del trimestre anterior dan un total de 5000, beneficiándose una población estimada de 432,003 habitantes (entre población fija y flotante). Se han realizado trabajos de instalación de luminarios nuevos tipo OV con brazos y abrazaderas; así como luminarias puntas de poste con la instalación de base de concreto y poste de 5 metros, como parte de los proyectos ganadores del presupuesto participativo en las colonias Moctezuma 2a Sección I, Moctezuma 2a sección II, Ampliación 20 de Noviembre y Jardín Balbuena I. Adicionalmente, se llevó a cabo el mantenimiento preventivo y correctivo a 24 Súper postes instalados en la Demarcación.</t>
  </si>
  <si>
    <t>225</t>
  </si>
  <si>
    <t>2,530</t>
  </si>
  <si>
    <t>30</t>
  </si>
  <si>
    <r>
      <t>Objetivo:</t>
    </r>
    <r>
      <rPr>
        <sz val="9"/>
        <rFont val="Gotham Rounded Book"/>
        <family val="3"/>
      </rPr>
      <t xml:space="preserve"> Incidir en el bienestar social y económico de los Adultos Mayores residentes en la Delegación Venustiano Carranza así como brindar alimentación de calidad de acuerdo a los requerimientos especiales de este renglón de la población delegacional, se proporcionaron 30 raciones alimenticias a los residentes de la Casa Hogar "Arcelia Nuto de Villamichel".</t>
    </r>
  </si>
  <si>
    <t>Otorgar alimentación a Adultos Mayores en la Casa Hogar "Arcelia Nuto de Villamichel"</t>
  </si>
  <si>
    <t>9</t>
  </si>
  <si>
    <t>229</t>
  </si>
  <si>
    <t>Operación de Centros de Desarrollo Infantil en Delegaciones</t>
  </si>
  <si>
    <t>2,050</t>
  </si>
  <si>
    <r>
      <t>Objetivo:</t>
    </r>
    <r>
      <rPr>
        <sz val="9"/>
        <rFont val="Gotham Rounded Book"/>
        <family val="3"/>
      </rPr>
      <t xml:space="preserve"> En virtud de la importancia que tiene una correcta alimentación en el desarrollo integral físico y mental de los niños y las niñas, se otrogaron 1,885 raciones alimenticias a 18 Centros de Desarrollo Infantil y 165 de hidratación para 4 Centros de Desarrollo Infantil  (jardín de niños) a 950 niñas y 1,100 niños  menores de entre 2 y 6 años de edad inscritos en los 22 Centros  de desarrollo infantil dependientes de la delegación, beneficiando a 950 niñas y 1,100 niños.</t>
    </r>
  </si>
  <si>
    <t>Otorgar  raciones alimenticias</t>
  </si>
  <si>
    <t>Otorgar  raciones de hidratacion</t>
  </si>
  <si>
    <t>230</t>
  </si>
  <si>
    <t>Servicio de Ayuda de Asistencia Social</t>
  </si>
  <si>
    <t>100,000</t>
  </si>
  <si>
    <r>
      <t xml:space="preserve">Objetivo: </t>
    </r>
    <r>
      <rPr>
        <sz val="9"/>
        <rFont val="Gotham Rounded Book"/>
        <family val="3"/>
      </rPr>
      <t>Contribuir con una mejor cultura social en la población de la Demarcación Territorial , así como fomentar el esparcimiento recreativo y cultural para una mejor convivencia comunitaria.</t>
    </r>
  </si>
  <si>
    <r>
      <t>Acciones Realizadas con Gasto Corriente:</t>
    </r>
    <r>
      <rPr>
        <sz val="9"/>
        <rFont val="Gotham Rounded Book"/>
        <family val="3"/>
      </rPr>
      <t xml:space="preserve"> Se llevaron a cabo Actividades Recreativas, Deportivas y Culturales en las distintas plazas publicas de las 80 colonias, actividades como:</t>
    </r>
  </si>
  <si>
    <t>ACTIVIDADES</t>
  </si>
  <si>
    <t>EVENTOS</t>
  </si>
  <si>
    <t>POBLACIÓN BENEFICIADA</t>
  </si>
  <si>
    <r>
      <rPr>
        <b/>
        <sz val="9"/>
        <rFont val="Gotham Rounded Book"/>
        <family val="3"/>
      </rPr>
      <t>Culturales:</t>
    </r>
    <r>
      <rPr>
        <sz val="9"/>
        <rFont val="Gotham Rounded Book"/>
        <family val="3"/>
      </rPr>
      <t xml:space="preserve"> Durante el periodo que se reporta se llevo a cabo la celebración del Día de la Madre</t>
    </r>
  </si>
  <si>
    <r>
      <rPr>
        <b/>
        <sz val="9"/>
        <rFont val="Gotham Rounded Book"/>
        <family val="3"/>
      </rPr>
      <t>Talleres:</t>
    </r>
    <r>
      <rPr>
        <sz val="9"/>
        <rFont val="Gotham Rounded Book"/>
        <family val="3"/>
      </rPr>
      <t xml:space="preserve"> Se mantiene los Club´s de Adultos Mayores y los Club´s Infantiles, así como las visitas guiadas.</t>
    </r>
  </si>
  <si>
    <r>
      <rPr>
        <b/>
        <sz val="9"/>
        <rFont val="Gotham Rounded Book"/>
        <family val="3"/>
      </rPr>
      <t>Deportivas:</t>
    </r>
    <r>
      <rPr>
        <sz val="9"/>
        <rFont val="Gotham Rounded Book"/>
        <family val="3"/>
      </rPr>
      <t xml:space="preserve"> Se difundio entre la población, la creación de los Parques Acuáticos que beneficiara a la población de las 80 colonias del perímetro Delegacional.</t>
    </r>
  </si>
  <si>
    <r>
      <t xml:space="preserve">Acciones Realizadas con Gasto de Inversión: </t>
    </r>
    <r>
      <rPr>
        <sz val="9"/>
        <rFont val="Gotham Rounded Book"/>
        <family val="3"/>
      </rPr>
      <t xml:space="preserve">En el periodo que se reporta no se realizarón acciones con gasto de inversión. </t>
    </r>
  </si>
  <si>
    <t>213</t>
  </si>
  <si>
    <t>Proyectos Estrategicos de Desarrollo y Fomento Economico</t>
  </si>
  <si>
    <t>1,552</t>
  </si>
  <si>
    <t>650</t>
  </si>
  <si>
    <r>
      <t>Objetivo:</t>
    </r>
    <r>
      <rPr>
        <sz val="9"/>
        <rFont val="Gotham Rounded Book"/>
        <family val="3"/>
      </rPr>
      <t xml:space="preserve">  Asesorar, canalizar, promover y dar seguimiento al desarrollo cooperativo y de las PYMES, a efecto de fomentar y orientar el desarrollo de los emprendedores, cooperativistas y unidades productivas de la demarcación territorial, Así como Incentivar la Inversión Publica y privada, para el impulso del desarrollo económico sustentable dentro de la demarcación , en beneficio de sus habitantes.</t>
    </r>
  </si>
  <si>
    <r>
      <t>Acciones Realizadas con Gasto Corriente:</t>
    </r>
    <r>
      <rPr>
        <sz val="9"/>
        <rFont val="Gotham Rounded Book"/>
        <family val="3"/>
      </rPr>
      <t xml:space="preserve"> Se han realizado asesorías, presentaciones en diferentes mercados dentro de la demarcación contamos con 3 módulos de atención para orientar el desarrollo de los emprendedores, cooperativistas y unidades productivas de la demarcación territorial e instrumentar acciones de fomento económico tales como la realización de ferias, exposiciones y congresos vinculados a la promoción de actividades industriales, comerciales y económicas dentro de la demarcación.</t>
    </r>
  </si>
  <si>
    <t>Reordenamiento de la Via Publica con Enfoque de Desarrollo Economico</t>
  </si>
  <si>
    <t>16,000</t>
  </si>
  <si>
    <t>8,004</t>
  </si>
  <si>
    <r>
      <t>Objetivo:</t>
    </r>
    <r>
      <rPr>
        <sz val="9"/>
        <rFont val="Gotham Rounded Book"/>
        <family val="3"/>
      </rPr>
      <t xml:space="preserve">  Brindar certeza jurídica a los locatarios del ambito territorial en aquellas gestiones que por su naturaleza de su condición requieran realizar ante este Organo Político Administrativo, fomentar acciones que coadyuven a regularizar la actividad del comercio en vía pública de conformidad a los lineamientos y políticas vigentes para el desarrollo de dicha actividad, acercando las acciones y responsabilidades gubernamentales hacia los comerciantes y la población en general  para actuar y desarrollar eta actividad dentro del  marco jurídico correspondiente.</t>
    </r>
  </si>
  <si>
    <r>
      <t>Acciones Realizadas con Gasto Corriente:</t>
    </r>
    <r>
      <rPr>
        <sz val="9"/>
        <rFont val="Gotham Rounded Book"/>
        <family val="3"/>
      </rPr>
      <t xml:space="preserve"> Se realizaron durante el periodo 8,004 acciones tendientes al reordenamiento de la vía pública a través de recorridos diarios de supervisión, de espacios, tanques de gas, censos y revisión de documentación, así mismo se brindó atención a los locatarios de los mercados públicos a cargo de este Órgano Político Administrativo, con trámites como cambios de giro, expedición de cédulas, cesión de derechos entre otros.</t>
    </r>
  </si>
  <si>
    <t>232</t>
  </si>
  <si>
    <t>Fomento al Empleo</t>
  </si>
  <si>
    <t>1,954</t>
  </si>
  <si>
    <t>900</t>
  </si>
  <si>
    <r>
      <t>Objetivo:</t>
    </r>
    <r>
      <rPr>
        <sz val="9"/>
        <rFont val="Gotham Rounded Book"/>
        <family val="3"/>
      </rPr>
      <t xml:space="preserve">  Realizar la capacitacion y canalizacion de los solicitantes de empleo, estableciendo vinculos con el sector empresarial fortaleciendo la obtencion de trabajo de los habitantes de la demarcacion </t>
    </r>
  </si>
  <si>
    <r>
      <t>Acciones Realizadas con Gasto Corriente:</t>
    </r>
    <r>
      <rPr>
        <sz val="9"/>
        <rFont val="Gotham Rounded Book"/>
        <family val="3"/>
      </rPr>
      <t xml:space="preserve"> Se han realizado juntas de intercambio con empresas de la iniciativa privada que oferten vacantes de empleos formales con prestaciones de ley. 
Se isertaron a ciudadanos en trabajos formales con empresas que tienen convenios de colaboracion con la Delegacion.</t>
    </r>
  </si>
  <si>
    <t xml:space="preserve">Servicio de Expedicion de Licencias y Permisos </t>
  </si>
  <si>
    <t>102,454</t>
  </si>
  <si>
    <r>
      <t xml:space="preserve">Objetivo: </t>
    </r>
    <r>
      <rPr>
        <sz val="9"/>
        <rFont val="Gotham Rounded Book"/>
        <family val="3"/>
      </rPr>
      <t xml:space="preserve">Brindar atención a la ciudadania que requiera realizar trámites vehiculares de manera eficaz </t>
    </r>
  </si>
  <si>
    <r>
      <t xml:space="preserve">Acciones Realizadas con Gasto Corriente: </t>
    </r>
    <r>
      <rPr>
        <sz val="9"/>
        <rFont val="Gotham Rounded Book"/>
        <family val="3"/>
      </rPr>
      <t>Se brindó atención a 45,000 ciudadanos que acudieron a realizar consultas sobre los requisitos  de trámite como cambios de propietarios, altas, bajas de vehículos, obtención y/o reposición de licencias de conducir, renovación, reposición, cambios de propietario, motor y domicilios en tarjetas de circulación, atendidos por el área de gestión y servicios al público de esta demarcación.</t>
    </r>
  </si>
  <si>
    <r>
      <t xml:space="preserve">Acciones Realizadas con Gasto de Inversión: </t>
    </r>
    <r>
      <rPr>
        <sz val="8"/>
        <rFont val="Gotham Rounded Book"/>
        <family val="3"/>
      </rPr>
      <t xml:space="preserve"> El gasto realizado corresponde a sueldos e impuestos</t>
    </r>
  </si>
  <si>
    <t>3,241</t>
  </si>
  <si>
    <r>
      <t xml:space="preserve">Acciones Realizadas con Gasto de Inversión: </t>
    </r>
    <r>
      <rPr>
        <sz val="9"/>
        <rFont val="Gotham Rounded Book"/>
        <family val="3"/>
      </rPr>
      <t xml:space="preserve"> Se realizo la instalacion y actualizacion del antivirus en las diferentes areas de este Organo Politico Administrativo.</t>
    </r>
  </si>
  <si>
    <r>
      <rPr>
        <b/>
        <sz val="9"/>
        <rFont val="Gotham Rounded Book"/>
        <family val="3"/>
      </rPr>
      <t>Acciones Realizadas con Gasto Corriente:</t>
    </r>
    <r>
      <rPr>
        <sz val="9"/>
        <rFont val="Gotham Rounded Book"/>
        <family val="3"/>
      </rPr>
      <t xml:space="preserve"> Se dio la atención inmediata por parte del personal de informática a servicios a equipos (computadoras e impresoras) que se encontraban con diagnostico de falla, se hizo mantenimiento preventivo a computadoras, impresoras de volumen medio de impresión, escáner, reguladores, switch y Reuter para equipo, también se realizo el mantenimiento correctivo y preventivo de switches y servidores, asi como la reorganizacion de cableado en cuartos de telecomunicacion ubicados en el edificio principal, asi como el desarrollo del sistema de información.</t>
    </r>
  </si>
  <si>
    <t>Acciones Realizadas con Gasto de Inversión:   El gasto realizado corresponde a la adquisición de la Licencia Antivirus para protección de los equipos de cómputo</t>
  </si>
  <si>
    <r>
      <t>Acciones Realizadas con Gasto de Inversión:</t>
    </r>
    <r>
      <rPr>
        <sz val="9"/>
        <rFont val="Gotham Rounded Book"/>
        <family val="3"/>
      </rPr>
      <t xml:space="preserve"> Se cubrieron pagos por concepto de sueldos, salarios e impuestos del personal de base adscrito a la Dirección General de Servicios Urbanos.</t>
    </r>
  </si>
  <si>
    <r>
      <t xml:space="preserve">Acciones Realizadas con Gasto Corriente: </t>
    </r>
    <r>
      <rPr>
        <sz val="9"/>
        <rFont val="Gotham Rounded Book"/>
        <family val="3"/>
      </rPr>
      <t>El gasto realizado corresponde al pago de sueldos y salarios del personal de base y de nómina de Estabilidad Laboral</t>
    </r>
  </si>
  <si>
    <r>
      <t xml:space="preserve">Acciones Realizadas con Gasto Corriente:  </t>
    </r>
    <r>
      <rPr>
        <sz val="9"/>
        <rFont val="Gotham Rounded Book"/>
        <family val="3"/>
      </rPr>
      <t>No se realizaron erogaciones con gasto corriente</t>
    </r>
  </si>
  <si>
    <r>
      <t xml:space="preserve">Acciones Realizadas con Gasto Corriente: </t>
    </r>
    <r>
      <rPr>
        <sz val="9"/>
        <rFont val="Gotham Rounded Book"/>
        <family val="3"/>
      </rPr>
      <t>Las erogaciones realizadas corresponden a impuestos sobre nóminas.</t>
    </r>
  </si>
  <si>
    <r>
      <t>Acciones Realizadas con Gasto Corriente:</t>
    </r>
    <r>
      <rPr>
        <sz val="9"/>
        <rFont val="Gotham Rounded Book"/>
        <family val="3"/>
      </rPr>
      <t xml:space="preserve"> Las erogaciones realizadas corresponden al suministro de Gas LP para el Campamento de Edificios Públicos.</t>
    </r>
  </si>
  <si>
    <r>
      <t>Acciones Realizadas con Gasto Corriente: Las erogaciones realizadas corresponden al pago de sueldos y salarios</t>
    </r>
    <r>
      <rPr>
        <sz val="9"/>
        <rFont val="Gotham Rounded Book"/>
        <family val="3"/>
      </rPr>
      <t>.</t>
    </r>
  </si>
  <si>
    <r>
      <t>Acciones Realizadas con Gasto Corriente: Las erogaciones realizadas corresponden al pago de</t>
    </r>
    <r>
      <rPr>
        <sz val="9"/>
        <rFont val="Gotham Rounded Book"/>
        <family val="3"/>
      </rPr>
      <t xml:space="preserve"> sueldos y aportaciones, así como el suministro de Gas LP para el Campamento de Obras Viales.</t>
    </r>
  </si>
  <si>
    <r>
      <t xml:space="preserve">Acciones Realizadas con Gasto Corriente:  </t>
    </r>
    <r>
      <rPr>
        <sz val="9"/>
        <rFont val="Gotham Rounded Book"/>
        <family val="3"/>
      </rPr>
      <t>No se efectuaron erogaciones con gasto corriente</t>
    </r>
  </si>
  <si>
    <r>
      <t xml:space="preserve">Objetivo: </t>
    </r>
    <r>
      <rPr>
        <sz val="9"/>
        <rFont val="Gotham Rounded Book"/>
        <family val="3"/>
      </rPr>
      <t>La recuperacion de la Imagen Urbana en Unidades Habitacionales en la Delegación Venustiano Carranza, a través de la realización de trabajos de Mantenimiento, Conservación y Rehabilitación, bajo un enfoque de participación ciudadana y corresponsabilidad social,.</t>
    </r>
  </si>
  <si>
    <r>
      <t xml:space="preserve">Acciones Realizadas con Gasto de Inversión:  </t>
    </r>
    <r>
      <rPr>
        <sz val="9"/>
        <rFont val="Gotham Rounded Book"/>
        <family val="3"/>
      </rPr>
      <t>No se realizaron acciones con gasto de inversión.</t>
    </r>
  </si>
  <si>
    <t>Persona</t>
  </si>
  <si>
    <t>Documento</t>
  </si>
  <si>
    <r>
      <t xml:space="preserve">Acciones Realizadas con Gasto de Inversión:  </t>
    </r>
    <r>
      <rPr>
        <sz val="9"/>
        <rFont val="Gotham Rounded Book"/>
        <family val="3"/>
      </rPr>
      <t xml:space="preserve">En el periodo que se reporta no se realizarón acciones con gasto de inversión. </t>
    </r>
  </si>
  <si>
    <r>
      <t xml:space="preserve">Acciones Realizadas con Gasto Corriente: </t>
    </r>
    <r>
      <rPr>
        <sz val="9"/>
        <rFont val="Gotham Rounded Book"/>
        <family val="3"/>
      </rPr>
      <t xml:space="preserve">Con la finalidad de brindar a la ciudadanía información que genere conciencia sobre el cuidado del ambiente, se han realizado diferentes actividades como el Programa “Árbol por árbol”, el servicio de autorización de derribo de árboles y retiro de tocón; talleres de huertos urbanos; difusión de trípticos sobre cuidado del agua, separación de residuos, huertos urbanos y “Dueño responsable”. Mismas que han beneficiado a 9,000 personas en el periodo enero – junio del presente año, de la siguiente forma:
</t>
    </r>
  </si>
  <si>
    <t>UNIDAD RESPONSABLE DEL GASTO: 02 CD 15 DELEGACIÓN VENUSTIANO CARRANZA</t>
  </si>
  <si>
    <t>PROGRAMA PRESUPUESTARIO O FONDO DEL RAMO GENERAL 33:    FONDO DE APORTACIONES PARA EL FORTALECIMIENTO DE LOS MUNICIPIOS Y LAS DEMARCACIONES TERRITORIALES DEL DISTRITO FEDERAL (FORTAMUN)</t>
  </si>
  <si>
    <t xml:space="preserve">FUENTE DE FINANCIAMIENTO: RECURSOS FEDERALES </t>
  </si>
  <si>
    <t>Índice de Aplicación Prioritaria de Recursos</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</si>
  <si>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t>
  </si>
  <si>
    <t>Fin</t>
  </si>
  <si>
    <t>Estratégico</t>
  </si>
  <si>
    <t xml:space="preserve">((Gasto ejercido en Obligaciones Financieras + Gasto ejercido en Pago por Derechos de Agua + Gasto ejercido en Seguridad Pública + Gasto ejercido en Inversión) / (Gasto total ejercido del FORTAMUN DF)) * 100     </t>
  </si>
  <si>
    <t>Eficacia</t>
  </si>
  <si>
    <t>Anual</t>
  </si>
  <si>
    <t>Porcentaje</t>
  </si>
  <si>
    <t>NA</t>
  </si>
  <si>
    <t>Índice de Dependencia Financiera</t>
  </si>
  <si>
    <t xml:space="preserve">Mide la evolución de la dependencia financiera municipal o de la demarcación territorial, expresada como la importancia relativa del FORTAMUN DF en los ingresos propios. </t>
  </si>
  <si>
    <t>Propósito</t>
  </si>
  <si>
    <t>(Recursos ministrados del FORTAMUN DF al municipio o demarcación territorial / Ingresos propios registrados por el municipio o demarcación territorial del Distrito Federal)</t>
  </si>
  <si>
    <t>Semestral</t>
  </si>
  <si>
    <t>Pesos</t>
  </si>
  <si>
    <t>Porcentaje de avance en las metas</t>
  </si>
  <si>
    <t>Mide el avance físico porcentual promedio en la ejecución de los programas, obras o acciones que se realizan con recursos del FORTAMUN DF.</t>
  </si>
  <si>
    <t>Componente</t>
  </si>
  <si>
    <t>(Promedio de avance en las metas porcentuales de i / Promedio de las metas programadas porcentuales de i ) * 100</t>
  </si>
  <si>
    <t>Trimestral</t>
  </si>
  <si>
    <t>Índice en el Ejercicio de Recursos</t>
  </si>
  <si>
    <t>Mide el porcentaje  del gasto ejercido, respecto al monto total aprobado de FORTAMUN DF al municipio o demarcación territorial.</t>
  </si>
  <si>
    <t>Actividad</t>
  </si>
  <si>
    <t>Gestión</t>
  </si>
  <si>
    <t>(Gasto ejercido del FORTAMUN DF por el municipio o demarcación territorial / Monto anual aprobado del FORTAMUN DF al municipio o demarcación territorial)*100</t>
  </si>
  <si>
    <t xml:space="preserve">PROGRAMA PRESUPUESTARIO O FONDO DEL RAMO GENERAL 33:   FONDO DE APORTACIONES PARA LA INFRAESTRUCTURA SOCIAL (FAIS) </t>
  </si>
  <si>
    <t>Porcentaje de proyectos Complementarios registrados en la MIDS</t>
  </si>
  <si>
    <t>Dar seguimiento a los proyectos  delegacionales complementarios de las MIDS originales</t>
  </si>
  <si>
    <t>(Sumatoria de proyectos complementarios  registrados en la MIDS al trimestre correspondiente/Sumatoria de proyectos totales registrados en la MIDS al trimestre correspondiente)*100</t>
  </si>
  <si>
    <t xml:space="preserve">Porcentaje de otros proyectos registrados en la MIDS </t>
  </si>
  <si>
    <t xml:space="preserve">Dar seguimiento a otros proyectos  delegacionales de las MIDS </t>
  </si>
  <si>
    <t>(Sumatoria de otros proyectos  registrados la MIDS al trimestre correspondiente/Sumatoria de proyectos totales registrados en la MIDS al trimestre correspondiente)*100</t>
  </si>
  <si>
    <t xml:space="preserve">Porcentaje de proyectos de contribución directa registrados en la MIDS </t>
  </si>
  <si>
    <t>Dar seguimiento a los proyectos  delegacionales registrados en la MIDS originales</t>
  </si>
  <si>
    <t>(Sumatoria de proyectos de contribución directa registrados en la MIDS al trimestre correspondiente/Sumatoria de proyectos totales registrados en la MIDS al trimestre correspondiente)*100</t>
  </si>
  <si>
    <t>PERÍODO: Enero - Junio 2017</t>
  </si>
  <si>
    <t>Otras ayudas sociales a personas</t>
  </si>
  <si>
    <t>Ayudas sociales a personas u hogares de escasos recursos</t>
  </si>
  <si>
    <t>Habitantes de las Unidades Habitacionales instaladas en la demarcación</t>
  </si>
  <si>
    <t>Niños y Niñas de escasos recursos habitantes en la Delegación</t>
  </si>
  <si>
    <t>Adultos Mayores residentes en la Casa Hogar o con servicio de día</t>
  </si>
  <si>
    <t>Niños y Niñas inscritos en los CENDIS de la Delegación</t>
  </si>
  <si>
    <t>Apoyo para el mejoramiento a unidades habitacionales con mano de obra y suministro de pintura</t>
  </si>
  <si>
    <t>Otorgar juguetes a niños y niñas de escasos recursos que asistieron al evento de día de reyes</t>
  </si>
  <si>
    <t>Otorgar juguetes a niños y niñas de escasos recursos que asistieron al evento de día del niño</t>
  </si>
  <si>
    <t>Otorgar alimentación diaria a 30 adultos mayores de acuerdo a sus necesidades nutricionales en la casa hogar "arcelia nuto de villamichel"</t>
  </si>
  <si>
    <t>Otorgar  1,885 raciones alimenticias  y 165 raciones de hidratación a niños y niñas inscritos en los cendis de la delegación.</t>
  </si>
  <si>
    <t>Tendido de carpeta asfaltica en diferentes colonias del perimetro delegacional.</t>
  </si>
  <si>
    <t>Mantenimiento de unidades habitacionales dentro del perimetro delegacional, para llevar a cabo acciones de mejoramiento, rehabilitacion y remodelacion con trabajos de pintura,impermeabilizacion, cambio de tinacos y reparacion de escaleras.</t>
  </si>
  <si>
    <t>Adquisición de material electrico, tales como luminarios ov, cable, balastras, fotoceldas, luminarias tipo enif, cinta, así como su material complementario, que se instalaran en los 80 colonias de la delegación</t>
  </si>
  <si>
    <t>Adquisición de tierra vegetal negra, planta nochebuena híbrida, planta cempazuchitl, pasto tipo alfombra, diversas plantas de ornato, colorantes naturales, servicio integral de poda de árboles con dimensiones de 5 a 25 mts.</t>
  </si>
  <si>
    <t>Adquisicion de material como lo son vara de perlilla , parche radial con cuerdas, bujes, hule, placa de acero, cercha de acero, marinas, palas carboneras, campana sonora y sus complementos, material que sera utilizado en las 80 colonias de la delegacion.</t>
  </si>
  <si>
    <t>Mantenimiento y conservacion de planteles educativos</t>
  </si>
  <si>
    <t xml:space="preserve">Mantenimiento y conservacion de mercados publicos </t>
  </si>
  <si>
    <t>Balizamiento peatonal y vehicular en diferentes colonias del perimetro delegacional</t>
  </si>
  <si>
    <t>Rehabilitacion y mejoramiento de espacios publicos en la delegacion venustiano carranza.</t>
  </si>
  <si>
    <t>El presupuesto autorizado se canalizara para atender la solicitud de los diversos mercados para la realización de sus festividades tales como, alquiler de templetes, lonas sillas, grupos musicales, variedad, animación, entre otros</t>
  </si>
  <si>
    <t>Se llevara a cabo la contratación del servicio integral artístico para amenizar la celebración del aniversario de la independencia de méxico, misma que sera presidida por el c. jefe delegacional en venustiano carranza, los cuales corresponderán a la presentación de diversos elencos de mariachi, cantante ranchero, cantante pop, cantante tropical, cantante de banda, ballet folklórico, grupo musical norteño, grupo musical versátil, grupo musical banda, grupo musical salsa; para amenizar la verbena popular. asimismo el contrato incluirá el servicio de video proyección y pirotecnia.</t>
  </si>
  <si>
    <t>Programa Delegacional de Recolección de Residuos Sólidos</t>
  </si>
  <si>
    <t>Mantenimiento y Rehabilitación de Planteles Educativos en la Delegación Venustiano Carranza</t>
  </si>
  <si>
    <t>Mantenimiento a Mercados Públicos en la Delegación Venustiano Carranza</t>
  </si>
  <si>
    <t>Programa Delegacional de Balizamiento en vialidades secundarias</t>
  </si>
  <si>
    <t>Rehabilitación y mejoramiento de Espacios Públicos en la Delegación Venustiano Carranza</t>
  </si>
  <si>
    <t>Festividades por aniversario de Mercados Públicos en la Delegación Venustiano Carranza</t>
  </si>
  <si>
    <t>Arrendamiento de Carros-Tanque Cisterna para suministro de agua potable</t>
  </si>
  <si>
    <t>Evento por el 206 Aniversario de la Independencia de México</t>
  </si>
  <si>
    <t>Rehabilitación de Carpeta Asfáltica en Colonias de la 
Delegación Venustiano Carranza</t>
  </si>
  <si>
    <t>Rehabilitación y Mantenimiento a Unidades Habitacionales de la Delegación Venustiano Carranza. Hasta 150 Unidades Habitacionales</t>
  </si>
  <si>
    <t>Proyecto Delegacional de Alumbrado Público
“Iluminando VC”</t>
  </si>
  <si>
    <t>Programa Especial de Mantenimiento de Áreas Verdes e Individuos Arbóreos
“Jardinero VC”</t>
  </si>
  <si>
    <t>Se requiere a efecto de abastecer agua potable a la comunidad que
reside en las colonias que conforman esta demarcación territorial principalmente aquellas que colindan con el aeropuerto de la ciudad de méxico, previniendo la escasez del vital liquido de estas.</t>
  </si>
  <si>
    <t>CAMBIO DE ADOQUÍN EN CALLE TORNO</t>
  </si>
  <si>
    <t>REPAVIMENTACION DE LA CALLE OSTION ESQUINA ALFREDO DEL MAZO Y AV. RIO CHURUBUSCO</t>
  </si>
  <si>
    <t xml:space="preserve"> ÁREA  PARA  EL  CONTROL  DE   HECES   CANINAS, CONSTRUCCIÓN, IMPLEMENTACIÓN Y  DESARROLLO</t>
  </si>
  <si>
    <t xml:space="preserve"> HUERTOS     SUSTENTABLES     EN     LA   COLONIA  ÁLVARO OBREGÓN</t>
  </si>
  <si>
    <t>SUSTITUCIÓN DE LA RED DE DRENAJE EN LA CALLE ESTERLINAS ENTRE EL METRO OCEANÍA Y CALLE MANCHURIA</t>
  </si>
  <si>
    <t xml:space="preserve"> REENCARPETADO    EN    CALLE    YUNQUE ENTRE  CALZADA DE LA VIGA A TORNO</t>
  </si>
  <si>
    <t xml:space="preserve"> REFORESTACIÓN DE CALLES</t>
  </si>
  <si>
    <t>CAMBIO DE BANQUETAS</t>
  </si>
  <si>
    <t xml:space="preserve"> MÓDULO  DE   VIGILANCIA  EN   CHICLERA ENTRE ALBAÑILES Y AV. DEL PEÑÓN</t>
  </si>
  <si>
    <t>SUSTITUCIÓN DE LA CARPETA DE ADOQUÍN QUE CORRE DESDE LA CALLE SEGURIDAD SOCIAL HASTA CALZADA IGNACIO ZARAGOZA</t>
  </si>
  <si>
    <t>TINACO, BARDA Y REPARACIÓN DE ESCALERAS PARA   EL   MEJORAMIENTO   INTEGRAL   DE   LOS  EDIFICIOS MANZANAS I, II, III Y IV</t>
  </si>
  <si>
    <t xml:space="preserve"> BANQUETAS Y GUARNICIONES</t>
  </si>
  <si>
    <t xml:space="preserve"> CAMBIO DE BAQUETAS  Y GUARNICIONES  EN  LA  CALLE MANUEL ÁVILA CAMACHO</t>
  </si>
  <si>
    <t>RE ENCARPETAMIENTO DE UN TRAMO QUE PRESENTA BACHES,  DECLIVES Y  PROBLEMAS DE  ENCHARCAMIENTO</t>
  </si>
  <si>
    <t xml:space="preserve"> REENCARPETAMIENTO</t>
  </si>
  <si>
    <t xml:space="preserve"> MANTENIMIENTO DEL PARQUE PARA PATINETAS</t>
  </si>
  <si>
    <t xml:space="preserve"> GUARNICIONES  Y  BANQUETAS  (REPARACIÓN DE BANQUETAS)</t>
  </si>
  <si>
    <t xml:space="preserve"> REPAVIMENTACIÓN  DE  LA  CALLE  MOCTEZUMA ENTRE MAXTLA Y AZTECAS</t>
  </si>
  <si>
    <t xml:space="preserve"> RECONSTRUCCIÓN DE ALBAÑAL DE COLADERA</t>
  </si>
  <si>
    <t xml:space="preserve"> DRENAJE EN CALLE COXCOX</t>
  </si>
  <si>
    <t xml:space="preserve"> MEJORAMIENTO  URBANO  DE  LA  PLAZA BENITA GALEANA</t>
  </si>
  <si>
    <t xml:space="preserve"> REHABILITACIÓN DE BANQUETAS Y GUARNICIONES EN CERRADA LUCAS ALAMÁN, CALLE 1812, PRIVADA DE ZOQUIPA, CALLE 1917 Y CALLE 1325</t>
  </si>
  <si>
    <t>CONSTRUCCIÓN DE BARDA DE PROTECCIÓN SOBRE CONGRESO DE  LA UNIÓN Y FERROCARRIL DE CINTURA</t>
  </si>
  <si>
    <t xml:space="preserve"> CONSTRUCCIÓN    E    IMPLEMENTACIÓN    DE   UN PARQUE Y GIMNASIO DE BOLSILLO EN CENTRAL DE PLOMEROS</t>
  </si>
  <si>
    <t xml:space="preserve"> BAÑOS   PÚBLICOS   PARA   LA   GLORIETA   DE LA COLONIA FEDERAL</t>
  </si>
  <si>
    <t>GIMNASIO PARA LA COLONIA FELIPE  ÁNGELES EN ESTAÑO Y AV CONGRESO DE LA UNIÓN</t>
  </si>
  <si>
    <t xml:space="preserve"> COLOCACIÓN  LUMINARIAS  BOULEVARD PUERTO AÉREO</t>
  </si>
  <si>
    <t>RECUPERACIÓN DE ESPACIO EN LA ESQUINA DE RANCHO DE LA CRUZ Y CONGRESO DE LA UNIÓN</t>
  </si>
  <si>
    <t xml:space="preserve"> CARPETA ASFÁLTICA EN CALLE SAHUAYO ENTRE PANADEROS Y TALABARTEROS</t>
  </si>
  <si>
    <t xml:space="preserve"> IMPERMEABILIZACIÓN    EN    LA    U.H. KENNEDY, SECCIÓN 5343</t>
  </si>
  <si>
    <t>RECUPERACIÓN Y DELIMITACIÓN DE ÁREA DE JUEGOS INFANTILES Y GIMNASIO , MANTENIMIENTO  DE  ÁREAS  VERDES  Y FUENTE DEL PARQUE MANUEL GUTIÉRREZ NÁJERA</t>
  </si>
  <si>
    <t>BANQUETAS Y GUARNICIONES EN LAS CALLES RÍO FRÍO Y 5 DE MAYO, NICOLÁS BRAVO, MELCHOR OCAMPO Y 20 DE NOVIEMBRE</t>
  </si>
  <si>
    <t xml:space="preserve"> CONSTRUCCIÓN DE CENTRO COMUNITARIO EN EL JARDÍN QUE ESTÁ ENTRE LAS CALLES: AGIABAMPO    Y    AV.    MAGDALENA    MIXHUCA, CONGRESO DE LA UNIÓN Y NAVOJOA</t>
  </si>
  <si>
    <t xml:space="preserve"> REENCARPETACIÓN  ASFÁLTICA EN LA CALLE DE ORIENTE 30 PRIMERA ETAPA</t>
  </si>
  <si>
    <t xml:space="preserve"> ASFALTO EN CALLE PLATERÍA</t>
  </si>
  <si>
    <t xml:space="preserve"> BANQUETAS Y GUARNICIONES SOBRE TALABARTEROS Y TIZAYUCA</t>
  </si>
  <si>
    <t xml:space="preserve"> REENCARPETAMIENTO  DE  DIVERSAS  CALLES DE LA COLONIA MIGUEL HIDALGO</t>
  </si>
  <si>
    <t xml:space="preserve"> ÁREA CONFINADA PARA EL CONTROL DE HECES CANINAS EN MIGUEL JACINTES</t>
  </si>
  <si>
    <t>CONSTRUCCIÓN DE UN ÁREA CONFINADA PARA EL CONTROL DE HECES CANINAS, UBICADA EN CALLE CANANEA ENTRE COBRE Y PLATINO</t>
  </si>
  <si>
    <t>PINTURA EN UNIDADES HABITACIONALES: MIGUEL DOMÍNGUEZ 12, 29 Y 46; PENITENCIARÍA 40;   F.C.   INTEROCEÁNICO   44   Y   SAN   ANTONIO  TOMATLÁN 118</t>
  </si>
  <si>
    <t xml:space="preserve"> INSTALACIÓN JUEGOS INFANTILES EN LA PLAZA CÍVICA DEL CARMEN</t>
  </si>
  <si>
    <t>ADQUISICIÓN E INSTALACIÓN DE IMPERMEABILIZANTE PARA LA UNIDAD HABITACIONAL PINO</t>
  </si>
  <si>
    <t xml:space="preserve"> MANTENIMIENTO    DEL    DEPORTIVO  PLUTARCO  ELÍAS CALLES</t>
  </si>
  <si>
    <t xml:space="preserve"> CAMBIO DE DRENAJE LEÓN TROTSKY</t>
  </si>
  <si>
    <t xml:space="preserve"> COLOCACIÓN DE TECHADO EN CALLE CHICLERA</t>
  </si>
  <si>
    <t xml:space="preserve"> REENCARPETAMIENTO DE LA CALLE 87</t>
  </si>
  <si>
    <t xml:space="preserve"> LUMINARIAS ANTIBANDÁLICAS</t>
  </si>
  <si>
    <t xml:space="preserve"> REHABILITACIÓN COLONIAL</t>
  </si>
  <si>
    <t xml:space="preserve"> REENCARPETADO    DE    LA    CALLE   FRANCISCO  SARABIA</t>
  </si>
  <si>
    <t xml:space="preserve"> CAMBIO DE  DRENAJE  URBANO EN  LA  CALLE DE  ESCUADRA</t>
  </si>
  <si>
    <t xml:space="preserve"> LUMINARIAS</t>
  </si>
  <si>
    <t xml:space="preserve"> BANQUETAS  EN  LAS  CALLES  DE  AVICULTURA,  APICULTURA Y OFICIOS</t>
  </si>
  <si>
    <t xml:space="preserve"> CONSTRUCCIÓN  DE  PARQUE  EN  CAMELLÓN  DE  AV. IGNACIO ZARAGOZA</t>
  </si>
  <si>
    <t xml:space="preserve"> DRENAJE EN LAS CALLES: ZACUALPAN, VANADIO  E IRIDIO</t>
  </si>
  <si>
    <t xml:space="preserve"> BANQUETAS EN CALLES VULCANIZACIÓN,  TIPOGRAFÍA,     SERICULTURA,   ROTOGRABADOS,  HORTICULTURA Y FLORICULTURA</t>
  </si>
  <si>
    <t xml:space="preserve"> CANCHA   CON   PASTO   SINTÉTICO   PARA JUGAR  FÚTBOL EN AVENIDA GRAN CANAL</t>
  </si>
  <si>
    <t>PINTURA Y MANO DE OBRA EN LA CALLE DE TAPICERÍA    NO.    34    -    36,    EN    SAN  ANTONIO TOMATLÁN  NO. 155, 149, 127 Y FERROCARRIL DE  CINTURA NO. 43</t>
  </si>
  <si>
    <t>ALUMBRADO PÚBLICO CON LÁMPARAS TIPO URBAN (MÉNSULA) EN LAS CALLES PROGRESO, FERRETERÍA, ZAPATERÍA Y CIRCUNVALACIÓN</t>
  </si>
  <si>
    <t xml:space="preserve"> CAMBIO DE BANQUETAS EN TROMPILLO, SORPRESA,  PAVELLÓN,  MARAVILLAS, AVIADERO Y EJE 2</t>
  </si>
  <si>
    <t xml:space="preserve"> DRENAJE EN SAN ANTONIO TOMATLÁN</t>
  </si>
  <si>
    <t>PINTURA EN UNIDADES HABITACIONALES EN LECUMBERRI, SAN ANTONIO TOMATLÁN, BRAVO, MIGUEL NEGRETE, ALARCÓN, PLAZA SAN  LÁZARO Y EMILIANO ZAPATA</t>
  </si>
  <si>
    <t>PINTURA Y MANO DE OBRA A FACHADAS EN CALLES: UNIÓN 17 Y 19; ADOLFO GURRIÓN 89 Y 97</t>
  </si>
  <si>
    <t xml:space="preserve"> BACHEO</t>
  </si>
  <si>
    <t xml:space="preserve"> DRENAJE Y ALCANTARILLADO</t>
  </si>
  <si>
    <t>DOMO ACRISTALADO, EN PLAZAS CÍVICAS: RATÓN MACÍAS, LÁZARO PAVÍA Y LEÓN GUZMÁN</t>
  </si>
  <si>
    <t xml:space="preserve"> CAMBIO  DE  BANQUETAS  EN  AV  DEL  TALLER Y GENARO GARCÍA</t>
  </si>
  <si>
    <t xml:space="preserve"> ALUMBRADO PÚBLICO TIPO URBANA</t>
  </si>
  <si>
    <t xml:space="preserve"> COLOCACIÓN   DE   LUMINARIAS   EN   EL PARQUE FORTINO SERRANO</t>
  </si>
  <si>
    <t xml:space="preserve"> CAMBIO DE BANQUETAS Y GUARNICIONES</t>
  </si>
  <si>
    <t xml:space="preserve"> HABITACIONALES  DE  LAS  CALLES:  ALFARERÍA, BERRIOZABAL, JARDINEROS, MECÁNICOS, NICOLÁS BRAVO, PANADEROS Y PINTORES.</t>
  </si>
  <si>
    <t>REENCARPETAMIENTO DE LA CALLE NORTE 194 AFECTADA  POR  BACHES,  HOYOS  HECHOS  POR  LLUVIA Y CAMIONES</t>
  </si>
  <si>
    <t>REENCARPETAMIENTO  DE  LA  AVENIDA ADOLFO
 LÓPEZ     MATEOS     ENTRE     HORACIO     RUIZ   Y
 ALBERTO SALINAS</t>
  </si>
  <si>
    <t xml:space="preserve">Para el periodo que se reporta, se programaron recursos para cubrir erogaciones por la ejecución de los Proyectos Autorizados para financiarse con recursos identificados con Destino de Gasto 70 “Fortalecimiento de Acciones en Delegaciones”. Las acciones programadas contemplaban llevar a cabo la adquisición de vara de perlilla, morillo, medidores de presión, conexiones y boquillas para mangueras, así como la elaboración de playeras con distintivos para el personal, en el marco Programa Delegacional de Recolección de Residuos Sólidos; por otra parte, se programaron adquisiciones de vara de perlilla, tierra, pasto, plantas y fertilizantes para la ejecución del Programa denominado “Jadinero VC”. La adquisición de estos bienes se retrasó, en virtud de que se realizaron modificaciones en las especificaciones de los materiales y en función de ello, se modificaron las cantidades requeridas. </t>
  </si>
  <si>
    <t xml:space="preserve">La variación corresponde a los recursos asignados para ejecutar el Programa denominado "Jardinero VC", mediante el cual se realizará la poda de 25,000 árboles de entre 5 y 25 metros de altura, los cuales originalmente se clasificaron en la partida 6191, toda vez que tabulador general de precios unitarios, emitido por la Secretaría de Obras y Servicios de la Ciudad de México, clasifica la poda integral de árboles como obra pública; sin embargo, una vez verificado el concepto de los trabajos, se determinó llevó a cabo la reclasificación de los recursos a la partida 3591, en virtud de no contar con la referencia normativa en la Ley de Obras Públicas del D.F., para clasificar los mencionados trabajos en la partida 6191. Derivado de ello, en el segundo trimestre se llevó a cabo la reclasificación y se inició el proceso licitatorio. Por otra parte, se obtuvo por parte de la Comisión de Gobierno de la Asamblea Legislativa, el visto bueno para cancelar el proyecto destinado al Mantenimiento de Eficios Públicos, mismo que sería financiado con los recursos identificados con Destino de Gasto 70 "Fortalecimiento de Acciones en Delegaciones", y transferir recursos para cubrir las erogaciones que se generen por la celebración del Aniversario de la Independencia en el próximo mes de septiembre, para lo cual fue necesario elaborar afectación compensada para la reclasificación de los recursos. Adicionalmente, se identifican recursos de gasto consolidado en el concepto de Servicios de Vigilancia, que no fueron aplicados por parte de la Policía Auxiliar de la Ciudad de México. </t>
  </si>
  <si>
    <t>En el segundo trimestre del ejercicio, se obtuvo por parte de la Comisión de Gobierno de la Asamblea Legislativa, el visto bueno para cancelar el proyecto destinado al Mantenimiento de Eficios Públicos, mismo que sería financiado con los recursos identificados con Destino de Gasto 70 "Fortalecimiento de Acciones en Delegaciones", y transferir recursos para celebrar convenio del contrato celebrado para el arrendamiento de carros tanque para suministro de agua potable, toda vez que en el periodo que se reporta, se determinó necesario contar con recursos adicionales a los originalmente programados, en virtud de que se han presentado contingencias de escasez de agua potable, principalmente en las colonias aledañas al aeropuerto de la Ciudad de México, para tal efecto, fue necesario elaborar afectación compensada para la reclasificación de los recursos.</t>
  </si>
  <si>
    <t xml:space="preserve">La variación corresponde a los recursos asignado para el ejecutar el Programa denominado “Iluminando VC”, mediante el cual se realizará el mantenimiento preventivo y correctivo de las luminarias instaladas en las calles con mayor tránsito de peatones, para lo cual, originalmente se planteó la adquisición de luminarios OV de aditivo cerámico; sin embargo, se determinó realizar la sustitución por luminarias tipo punta poste, con el propósito de cubrir mayores zonas con iluminación, así como prologar la duración del servicio con éstas lámparas. Derivado de ello, fue necesario modificar las notas técnicas con los requerimientos de material eléctrico, así como realizar un nuevo levantamiento de necesidades de luminarias sujetas a sustituir. En virtud de lo anterior, el proceso licitatorio se vio retrasado; sin embargo, las acciones programadas y el ejercicio del gasto se llevarán a cabo a partir del tercer trimestre. </t>
  </si>
  <si>
    <t>UNIDAD RESPONSABLE DEL GASTO:  02 CD 15 DELEGACION VENUSTIANO CARRANZA</t>
  </si>
  <si>
    <t>FONDO, CONVENIO, SUBSIDIO O PARTICIPACIÓN:   RECURSOS FEDERALES-PARTICIPACIONES A ENTIDADES FEDERATIVAS Y MUNICIPIOS-PARTICIPACIONES EN INGRESOS FEDERALES-2017-ORIGINAL DE LA UR</t>
  </si>
  <si>
    <t>Se operaron las Acciones Institucionales destinadas al suministro de alimentos para niños en Cendis y adultos mayores residente de la Casa Hogar "Arcelio Nuto de Villamichel", así como para la entrea de apoyos eoconómicos para el mantenimiento de Unidades Habitacionales Instaladas en la Demarcación. Por otra parte, se ejercieron los recursos correspondientes al avance de obra de proyectos ganadores del Presupuesto Participativo, vinculados con acciones de rehabilitación a la red de drenaje, mantenimiento de la carpeta asfáltica, así como de alumbrado público.
Adicionalmente, se realizó el pago correspondiente a las Nóminas e Impuestos y se cubrieron gastos de operación principalmente en lo referente a la adquisición de materiales y suministros.</t>
  </si>
  <si>
    <t>MANTENIMIENTO  A UNIDADES HABITACIONALES EN    LAS CALLES:     SASTRERÍA,    PANADEROS, JARDINEROS,  HOJALATERÍA,  AV.  CONGRESO  DE LA UNIÓN Y HERREROS.</t>
  </si>
  <si>
    <t>BANQUETAS   Y   GUARNICIONES   EN   LA   CALLE CHINA</t>
  </si>
  <si>
    <t>ADQUISICIÓN E INSTALACIÓN DE LUMINARIAS EN LOS ANDADORES DENTRO DE LAS UNIDADES QUE SE ENCUENTRAN EN LA COLONIA</t>
  </si>
  <si>
    <t>MANTENIMIENTO, REPARACIÓN Y ACONDICIONAMIENTO DE MÓDULOS DEPORTIVOS EN CALLE LIGA DE CARRETERAS</t>
  </si>
  <si>
    <t>REEMPLAZO DE TUBERÍA DE AGUA POTABLE POR  TUBERÍAS    MÁS    ECOLÓGICAS    EN    TODA    LA  COLONIA</t>
  </si>
  <si>
    <t>REPARACIÓN  EN  BANQUETAS  EN  LAS  CALLES: MARMOLERÍA, SERICULTURA, GRABADOS, ESTAMPADO Y VULCANIZACIÓN</t>
  </si>
  <si>
    <t>MPERMEABILIZACIÓN DE LAS UNIDADES HABITACIONALES DE VIADUCTO RÍO DE LA PIEDAD,  FRANCISCO  DEL  PASO  Y  TRONCOSO  Y AV. MORELOS</t>
  </si>
  <si>
    <t>Proyectos Estratégicos de Desarrollo y Fomento Económico</t>
  </si>
  <si>
    <t xml:space="preserve">DIRECTORA GENERAL DE ADMINISTRACIÓN </t>
  </si>
  <si>
    <t>FONDO, CONVENIO, SUBSIDIO O PARTICIPACIÓN:</t>
  </si>
</sst>
</file>

<file path=xl/styles.xml><?xml version="1.0" encoding="utf-8"?>
<styleSheet xmlns="http://schemas.openxmlformats.org/spreadsheetml/2006/main">
  <numFmts count="10">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0.00_);[Black]\(#,##0.00\)"/>
    <numFmt numFmtId="171" formatCode="0.0"/>
  </numFmts>
  <fonts count="8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name val="Arial"/>
      <family val="2"/>
    </font>
    <font>
      <b/>
      <sz val="12"/>
      <name val="Gotham Gotham Rounded Book"/>
    </font>
    <font>
      <sz val="10"/>
      <name val="Gotham Gotham Rounded Book"/>
    </font>
    <font>
      <b/>
      <sz val="9"/>
      <name val="Gotham Gotham Rounded Book"/>
    </font>
    <font>
      <b/>
      <sz val="8"/>
      <name val="Gotham Gotham Rounded Book"/>
    </font>
    <font>
      <b/>
      <sz val="7"/>
      <name val="Gotham Gotham Rounded Book"/>
    </font>
    <font>
      <sz val="8"/>
      <name val="Gotham Gotham Rounded Book"/>
    </font>
    <font>
      <sz val="9"/>
      <name val="Gotham Gotham Rounded Book"/>
    </font>
    <font>
      <b/>
      <sz val="10"/>
      <name val="Gotham Rounded Book"/>
    </font>
    <font>
      <sz val="5"/>
      <name val="Gotham Gotham Rounded Book"/>
    </font>
    <font>
      <b/>
      <sz val="8"/>
      <color theme="1"/>
      <name val="Gotham Gotham Rounded Book"/>
    </font>
    <font>
      <sz val="8"/>
      <color theme="1"/>
      <name val="Gotham Gotham Rounded Book"/>
    </font>
    <font>
      <b/>
      <sz val="10"/>
      <name val="Gotham Gotham Rounded Book"/>
    </font>
    <font>
      <sz val="8"/>
      <color indexed="8"/>
      <name val="Gotham Gotham Rounded Book"/>
    </font>
    <font>
      <sz val="8"/>
      <color rgb="FF000000"/>
      <name val="Gotham Gotham Rounded Book"/>
    </font>
    <font>
      <b/>
      <vertAlign val="superscript"/>
      <sz val="8"/>
      <name val="Gotham Gotham Rounded Book"/>
    </font>
    <font>
      <b/>
      <vertAlign val="superscript"/>
      <sz val="9"/>
      <name val="Gotham Gotham Rounded Book"/>
    </font>
    <font>
      <sz val="7"/>
      <name val="Gotham Gotham Rounded Book"/>
    </font>
    <font>
      <sz val="9"/>
      <name val="Gotham Rounded Book"/>
    </font>
    <font>
      <b/>
      <sz val="9"/>
      <name val="Arial"/>
      <family val="2"/>
    </font>
    <font>
      <b/>
      <sz val="9"/>
      <name val="Gotham Rounded Book"/>
    </font>
    <font>
      <sz val="9"/>
      <name val="Arial"/>
      <family val="2"/>
    </font>
    <font>
      <sz val="7"/>
      <name val="Arial"/>
      <family val="2"/>
    </font>
    <font>
      <sz val="6"/>
      <name val="Gotham Gotham Rounded Book"/>
    </font>
    <font>
      <sz val="10"/>
      <name val="Century Gothic"/>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5"/>
      <name val="Gotham Rounded Book"/>
      <family val="3"/>
    </font>
  </fonts>
  <fills count="60">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4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225">
    <xf numFmtId="0" fontId="0" fillId="0" borderId="0"/>
    <xf numFmtId="43" fontId="4"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22" fillId="0" borderId="0" applyFont="0" applyFill="0" applyBorder="0" applyAlignment="0" applyProtection="0"/>
    <xf numFmtId="0" fontId="6" fillId="0" borderId="0"/>
    <xf numFmtId="0" fontId="5" fillId="0" borderId="0"/>
    <xf numFmtId="0" fontId="5" fillId="0" borderId="0"/>
    <xf numFmtId="0" fontId="22" fillId="0" borderId="0"/>
    <xf numFmtId="0" fontId="5" fillId="0" borderId="0"/>
    <xf numFmtId="0" fontId="22" fillId="0" borderId="0"/>
    <xf numFmtId="0" fontId="4"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8" fillId="13"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27" fillId="3" borderId="0" applyNumberFormat="0" applyBorder="0" applyAlignment="0" applyProtection="0"/>
    <xf numFmtId="0" fontId="32" fillId="7" borderId="19" applyNumberFormat="0" applyAlignment="0" applyProtection="0"/>
    <xf numFmtId="0" fontId="34" fillId="8" borderId="22" applyNumberFormat="0" applyAlignment="0" applyProtection="0"/>
    <xf numFmtId="0" fontId="33" fillId="0" borderId="21" applyNumberFormat="0" applyFill="0" applyAlignment="0" applyProtection="0"/>
    <xf numFmtId="0" fontId="26" fillId="0" borderId="0" applyNumberFormat="0" applyFill="0" applyBorder="0" applyAlignment="0" applyProtection="0"/>
    <xf numFmtId="0" fontId="38" fillId="10" borderId="0" applyNumberFormat="0" applyBorder="0" applyAlignment="0" applyProtection="0"/>
    <xf numFmtId="0" fontId="38" fillId="14"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0" fillId="6" borderId="19" applyNumberFormat="0" applyAlignment="0" applyProtection="0"/>
    <xf numFmtId="166" fontId="39" fillId="0" borderId="0" applyFont="0" applyFill="0" applyBorder="0" applyAlignment="0" applyProtection="0"/>
    <xf numFmtId="0" fontId="8" fillId="0" borderId="0"/>
    <xf numFmtId="0" fontId="28" fillId="4" borderId="0" applyNumberFormat="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7"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44" fontId="40" fillId="0" borderId="0" applyFont="0" applyFill="0" applyBorder="0" applyAlignment="0" applyProtection="0"/>
    <xf numFmtId="0" fontId="29" fillId="5" borderId="0" applyNumberFormat="0" applyBorder="0" applyAlignment="0" applyProtection="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8"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41"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40" fillId="0" borderId="0"/>
    <xf numFmtId="0" fontId="5" fillId="0" borderId="0"/>
    <xf numFmtId="0" fontId="42" fillId="0" borderId="0"/>
    <xf numFmtId="0" fontId="3" fillId="9" borderId="23" applyNumberFormat="0" applyFont="0" applyAlignment="0" applyProtection="0"/>
    <xf numFmtId="0" fontId="8" fillId="34" borderId="23" applyNumberFormat="0" applyFont="0" applyAlignment="0" applyProtection="0"/>
    <xf numFmtId="0" fontId="31" fillId="7" borderId="20"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3" fillId="0" borderId="0" applyNumberFormat="0" applyFill="0" applyBorder="0" applyAlignment="0" applyProtection="0"/>
    <xf numFmtId="0" fontId="37" fillId="0" borderId="24" applyNumberFormat="0" applyFill="0" applyAlignment="0" applyProtection="0"/>
    <xf numFmtId="0" fontId="2" fillId="0" borderId="0"/>
    <xf numFmtId="0" fontId="4" fillId="0" borderId="0"/>
    <xf numFmtId="0" fontId="39" fillId="0" borderId="0"/>
    <xf numFmtId="43" fontId="2"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1" fillId="0" borderId="0"/>
    <xf numFmtId="0" fontId="4"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4" fillId="0" borderId="0" applyFont="0" applyFill="0" applyBorder="0" applyAlignment="0" applyProtection="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9" borderId="23" applyNumberFormat="0" applyFont="0" applyAlignment="0" applyProtection="0"/>
    <xf numFmtId="0" fontId="1" fillId="0" borderId="0"/>
    <xf numFmtId="43" fontId="1" fillId="0" borderId="0" applyFont="0" applyFill="0" applyBorder="0" applyAlignment="0" applyProtection="0"/>
    <xf numFmtId="0" fontId="8" fillId="41" borderId="0" applyNumberFormat="0" applyBorder="0" applyAlignment="0" applyProtection="0"/>
    <xf numFmtId="0" fontId="68" fillId="52" borderId="0" applyNumberFormat="0" applyBorder="0" applyAlignment="0" applyProtection="0"/>
    <xf numFmtId="0" fontId="68" fillId="51" borderId="0" applyNumberFormat="0" applyBorder="0" applyAlignment="0" applyProtection="0"/>
    <xf numFmtId="0" fontId="68" fillId="50" borderId="0" applyNumberFormat="0" applyBorder="0" applyAlignment="0" applyProtection="0"/>
    <xf numFmtId="0" fontId="68" fillId="46" borderId="0" applyNumberFormat="0" applyBorder="0" applyAlignment="0" applyProtection="0"/>
    <xf numFmtId="0" fontId="8" fillId="48" borderId="0" applyNumberFormat="0" applyBorder="0" applyAlignment="0" applyProtection="0"/>
    <xf numFmtId="0" fontId="67" fillId="0" borderId="0"/>
    <xf numFmtId="0" fontId="76" fillId="59" borderId="0" applyNumberFormat="0" applyBorder="0" applyAlignment="0" applyProtection="0"/>
    <xf numFmtId="0" fontId="75" fillId="40" borderId="0" applyNumberFormat="0" applyBorder="0" applyAlignment="0" applyProtection="0"/>
    <xf numFmtId="0" fontId="74" fillId="44" borderId="34" applyNumberFormat="0" applyAlignment="0" applyProtection="0"/>
    <xf numFmtId="0" fontId="68" fillId="58" borderId="0" applyNumberFormat="0" applyBorder="0" applyAlignment="0" applyProtection="0"/>
    <xf numFmtId="0" fontId="68" fillId="51" borderId="0" applyNumberFormat="0" applyBorder="0" applyAlignment="0" applyProtection="0"/>
    <xf numFmtId="0" fontId="68" fillId="50" borderId="0" applyNumberFormat="0" applyBorder="0" applyAlignment="0" applyProtection="0"/>
    <xf numFmtId="0" fontId="68" fillId="57" borderId="0" applyNumberFormat="0" applyBorder="0" applyAlignment="0" applyProtection="0"/>
    <xf numFmtId="0" fontId="68" fillId="56" borderId="0" applyNumberFormat="0" applyBorder="0" applyAlignment="0" applyProtection="0"/>
    <xf numFmtId="0" fontId="68" fillId="55" borderId="0" applyNumberFormat="0" applyBorder="0" applyAlignment="0" applyProtection="0"/>
    <xf numFmtId="0" fontId="73" fillId="0" borderId="0" applyNumberFormat="0" applyFill="0" applyBorder="0" applyAlignment="0" applyProtection="0"/>
    <xf numFmtId="0" fontId="72" fillId="0" borderId="36" applyNumberFormat="0" applyFill="0" applyAlignment="0" applyProtection="0"/>
    <xf numFmtId="0" fontId="71" fillId="54" borderId="35" applyNumberFormat="0" applyAlignment="0" applyProtection="0"/>
    <xf numFmtId="0" fontId="70" fillId="53" borderId="34" applyNumberFormat="0" applyAlignment="0" applyProtection="0"/>
    <xf numFmtId="0" fontId="69" fillId="41" borderId="0" applyNumberFormat="0" applyBorder="0" applyAlignment="0" applyProtection="0"/>
    <xf numFmtId="0" fontId="68" fillId="47" borderId="0" applyNumberFormat="0" applyBorder="0" applyAlignment="0" applyProtection="0"/>
    <xf numFmtId="0" fontId="68" fillId="49" borderId="0" applyNumberFormat="0" applyBorder="0" applyAlignment="0" applyProtection="0"/>
    <xf numFmtId="0" fontId="8" fillId="45" borderId="0" applyNumberFormat="0" applyBorder="0" applyAlignment="0" applyProtection="0"/>
    <xf numFmtId="0" fontId="8" fillId="42" borderId="0" applyNumberFormat="0" applyBorder="0" applyAlignment="0" applyProtection="0"/>
    <xf numFmtId="0" fontId="8" fillId="47" borderId="0" applyNumberFormat="0" applyBorder="0" applyAlignment="0" applyProtection="0"/>
    <xf numFmtId="0" fontId="8" fillId="46" borderId="0" applyNumberFormat="0" applyBorder="0" applyAlignment="0" applyProtection="0"/>
    <xf numFmtId="0" fontId="8" fillId="44" borderId="0" applyNumberFormat="0" applyBorder="0" applyAlignment="0" applyProtection="0"/>
    <xf numFmtId="0" fontId="8" fillId="43" borderId="0" applyNumberFormat="0" applyBorder="0" applyAlignment="0" applyProtection="0"/>
    <xf numFmtId="0" fontId="8" fillId="42" borderId="0" applyNumberFormat="0" applyBorder="0" applyAlignment="0" applyProtection="0"/>
    <xf numFmtId="0" fontId="8" fillId="40" borderId="0" applyNumberFormat="0" applyBorder="0" applyAlignment="0" applyProtection="0"/>
    <xf numFmtId="0" fontId="8" fillId="39" borderId="0" applyNumberFormat="0" applyBorder="0" applyAlignment="0" applyProtection="0"/>
    <xf numFmtId="0" fontId="8" fillId="45" borderId="0" applyNumberFormat="0" applyBorder="0" applyAlignment="0" applyProtection="0"/>
    <xf numFmtId="0" fontId="1" fillId="0" borderId="0"/>
    <xf numFmtId="0" fontId="4" fillId="34" borderId="37" applyNumberFormat="0" applyFont="0" applyAlignment="0" applyProtection="0"/>
    <xf numFmtId="0" fontId="77" fillId="53" borderId="38" applyNumberFormat="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39" applyNumberFormat="0" applyFill="0" applyAlignment="0" applyProtection="0"/>
    <xf numFmtId="0" fontId="82" fillId="0" borderId="40" applyNumberFormat="0" applyFill="0" applyAlignment="0" applyProtection="0"/>
    <xf numFmtId="0" fontId="73" fillId="0" borderId="41" applyNumberFormat="0" applyFill="0" applyAlignment="0" applyProtection="0"/>
    <xf numFmtId="0" fontId="83" fillId="0" borderId="42" applyNumberFormat="0" applyFill="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4" fillId="0" borderId="0"/>
    <xf numFmtId="0" fontId="1" fillId="0" borderId="0"/>
    <xf numFmtId="0" fontId="39" fillId="0" borderId="0"/>
    <xf numFmtId="43" fontId="4" fillId="0" borderId="0" applyFont="0" applyFill="0" applyBorder="0" applyAlignment="0" applyProtection="0"/>
  </cellStyleXfs>
  <cellXfs count="770">
    <xf numFmtId="0" fontId="0" fillId="0" borderId="0" xfId="0"/>
    <xf numFmtId="0" fontId="9" fillId="0" borderId="0" xfId="0" applyFont="1"/>
    <xf numFmtId="0" fontId="10" fillId="0" borderId="0" xfId="0" applyFont="1" applyAlignment="1">
      <alignment vertical="center"/>
    </xf>
    <xf numFmtId="0" fontId="19" fillId="0" borderId="0" xfId="0" applyFont="1" applyAlignment="1">
      <alignment vertical="center"/>
    </xf>
    <xf numFmtId="0" fontId="20" fillId="0" borderId="6" xfId="0" applyFont="1" applyBorder="1"/>
    <xf numFmtId="0" fontId="10" fillId="0" borderId="0" xfId="0" applyFont="1" applyAlignment="1">
      <alignment horizontal="left" vertical="center"/>
    </xf>
    <xf numFmtId="0" fontId="20" fillId="0" borderId="0" xfId="0" applyFont="1" applyBorder="1"/>
    <xf numFmtId="0" fontId="20" fillId="0" borderId="0" xfId="0" applyFont="1"/>
    <xf numFmtId="0" fontId="45" fillId="0" borderId="0" xfId="0" applyFont="1"/>
    <xf numFmtId="0" fontId="47" fillId="2" borderId="2" xfId="0" applyFont="1" applyFill="1" applyBorder="1" applyAlignment="1">
      <alignment horizontal="centerContinuous" vertical="center"/>
    </xf>
    <xf numFmtId="0" fontId="48" fillId="0" borderId="0" xfId="0" applyFont="1" applyAlignment="1">
      <alignment horizontal="justify"/>
    </xf>
    <xf numFmtId="0" fontId="47" fillId="2" borderId="4" xfId="0" applyFont="1" applyFill="1" applyBorder="1" applyAlignment="1">
      <alignment horizontal="center" wrapText="1"/>
    </xf>
    <xf numFmtId="0" fontId="47" fillId="2" borderId="4" xfId="0" applyFont="1" applyFill="1" applyBorder="1" applyAlignment="1">
      <alignment horizontal="center" vertical="center" wrapText="1"/>
    </xf>
    <xf numFmtId="0" fontId="48" fillId="0" borderId="0" xfId="0" applyFont="1"/>
    <xf numFmtId="0" fontId="47" fillId="0" borderId="2" xfId="0" quotePrefix="1" applyFont="1" applyBorder="1" applyAlignment="1">
      <alignment horizontal="center"/>
    </xf>
    <xf numFmtId="0" fontId="47" fillId="0" borderId="1" xfId="0" quotePrefix="1" applyFont="1" applyBorder="1" applyAlignment="1">
      <alignment horizontal="center"/>
    </xf>
    <xf numFmtId="0" fontId="47" fillId="0" borderId="0" xfId="0" quotePrefix="1" applyFont="1" applyBorder="1" applyAlignment="1">
      <alignment horizontal="center"/>
    </xf>
    <xf numFmtId="0" fontId="49" fillId="0" borderId="9" xfId="0" applyFont="1" applyBorder="1"/>
    <xf numFmtId="0" fontId="49" fillId="0" borderId="0" xfId="0" applyFont="1"/>
    <xf numFmtId="0" fontId="47" fillId="0" borderId="3" xfId="0" applyFont="1" applyBorder="1" applyAlignment="1">
      <alignment horizontal="center" vertical="center" wrapText="1"/>
    </xf>
    <xf numFmtId="0" fontId="47" fillId="0" borderId="1" xfId="0" applyFont="1" applyBorder="1" applyAlignment="1">
      <alignment horizontal="center" vertical="center" wrapText="1"/>
    </xf>
    <xf numFmtId="43" fontId="49" fillId="0" borderId="1" xfId="0" applyNumberFormat="1" applyFont="1" applyBorder="1" applyAlignment="1">
      <alignment vertical="center" wrapText="1"/>
    </xf>
    <xf numFmtId="0" fontId="47" fillId="0" borderId="0" xfId="0" applyFont="1" applyBorder="1" applyAlignment="1">
      <alignment horizontal="center" vertical="center" wrapText="1"/>
    </xf>
    <xf numFmtId="0" fontId="49" fillId="0" borderId="10" xfId="0" applyFont="1" applyBorder="1" applyAlignment="1">
      <alignment horizontal="justify" vertical="center" wrapText="1"/>
    </xf>
    <xf numFmtId="43" fontId="49" fillId="0" borderId="3" xfId="0" applyNumberFormat="1" applyFont="1" applyBorder="1" applyAlignment="1">
      <alignment vertical="center" wrapText="1"/>
    </xf>
    <xf numFmtId="0" fontId="49" fillId="0" borderId="11" xfId="0" applyFont="1" applyBorder="1" applyAlignment="1">
      <alignment horizontal="justify" vertical="center" wrapText="1"/>
    </xf>
    <xf numFmtId="0" fontId="47" fillId="0" borderId="6" xfId="0" applyFont="1" applyBorder="1" applyAlignment="1">
      <alignment horizontal="center" vertical="center" wrapText="1"/>
    </xf>
    <xf numFmtId="0" fontId="49" fillId="0" borderId="3" xfId="0" applyFont="1" applyBorder="1" applyAlignment="1">
      <alignment vertical="center" wrapText="1"/>
    </xf>
    <xf numFmtId="2" fontId="49" fillId="0" borderId="3" xfId="0" applyNumberFormat="1" applyFont="1" applyBorder="1" applyAlignment="1">
      <alignment vertical="center" wrapText="1"/>
    </xf>
    <xf numFmtId="0" fontId="47" fillId="0" borderId="4" xfId="0" applyFont="1" applyBorder="1" applyAlignment="1">
      <alignment horizontal="center" vertical="center" wrapText="1"/>
    </xf>
    <xf numFmtId="0" fontId="47" fillId="0" borderId="0" xfId="0" applyFont="1"/>
    <xf numFmtId="0" fontId="46" fillId="0" borderId="0" xfId="0" applyFont="1" applyAlignment="1">
      <alignment horizontal="left" vertical="top"/>
    </xf>
    <xf numFmtId="0" fontId="46" fillId="0" borderId="0" xfId="0" applyFont="1" applyAlignment="1">
      <alignment horizontal="center" vertical="top"/>
    </xf>
    <xf numFmtId="0" fontId="50" fillId="0" borderId="0" xfId="0" applyFont="1" applyAlignment="1">
      <alignment horizontal="left" vertical="top" indent="9"/>
    </xf>
    <xf numFmtId="43" fontId="45" fillId="0" borderId="0" xfId="0" applyNumberFormat="1" applyFont="1"/>
    <xf numFmtId="0" fontId="50" fillId="0" borderId="0" xfId="0" applyFont="1" applyAlignment="1">
      <alignment horizontal="center" vertical="top"/>
    </xf>
    <xf numFmtId="0" fontId="50" fillId="0" borderId="0" xfId="0" applyFont="1"/>
    <xf numFmtId="0" fontId="47" fillId="37" borderId="3" xfId="0" applyFont="1" applyFill="1" applyBorder="1" applyAlignment="1">
      <alignment horizontal="center" vertical="center" wrapText="1"/>
    </xf>
    <xf numFmtId="43" fontId="47" fillId="37" borderId="3" xfId="0" quotePrefix="1" applyNumberFormat="1" applyFont="1" applyFill="1" applyBorder="1" applyAlignment="1">
      <alignment horizontal="center" vertical="center" wrapText="1"/>
    </xf>
    <xf numFmtId="0" fontId="47" fillId="37" borderId="3" xfId="0" quotePrefix="1" applyFont="1" applyFill="1" applyBorder="1" applyAlignment="1">
      <alignment horizontal="center" vertical="center" wrapText="1"/>
    </xf>
    <xf numFmtId="0" fontId="47" fillId="37" borderId="6" xfId="0" quotePrefix="1" applyFont="1" applyFill="1" applyBorder="1" applyAlignment="1">
      <alignment horizontal="center" vertical="center" wrapText="1"/>
    </xf>
    <xf numFmtId="0" fontId="49" fillId="37" borderId="11" xfId="0" applyFont="1" applyFill="1" applyBorder="1" applyAlignment="1">
      <alignment vertical="center" wrapText="1"/>
    </xf>
    <xf numFmtId="0" fontId="47" fillId="0" borderId="14" xfId="0" applyFont="1" applyBorder="1" applyAlignment="1">
      <alignment horizontal="center" vertical="center" wrapText="1"/>
    </xf>
    <xf numFmtId="0" fontId="47" fillId="37" borderId="4" xfId="0" applyFont="1" applyFill="1" applyBorder="1" applyAlignment="1">
      <alignment horizontal="center" vertical="center" wrapText="1"/>
    </xf>
    <xf numFmtId="43" fontId="47" fillId="37" borderId="4" xfId="0" applyNumberFormat="1" applyFont="1" applyFill="1" applyBorder="1" applyAlignment="1">
      <alignment vertical="center" wrapText="1"/>
    </xf>
    <xf numFmtId="43" fontId="49" fillId="37" borderId="4" xfId="0" applyNumberFormat="1" applyFont="1" applyFill="1" applyBorder="1" applyAlignment="1">
      <alignment vertical="center" wrapText="1"/>
    </xf>
    <xf numFmtId="0" fontId="49" fillId="37" borderId="4" xfId="0" applyFont="1" applyFill="1" applyBorder="1" applyAlignment="1">
      <alignment vertical="center" wrapText="1"/>
    </xf>
    <xf numFmtId="0" fontId="47" fillId="37" borderId="7" xfId="0" applyFont="1" applyFill="1" applyBorder="1" applyAlignment="1">
      <alignment horizontal="center" vertical="center" wrapText="1"/>
    </xf>
    <xf numFmtId="0" fontId="49" fillId="37" borderId="12" xfId="0" applyFont="1" applyFill="1" applyBorder="1" applyAlignment="1">
      <alignment horizontal="justify" vertical="center" wrapText="1"/>
    </xf>
    <xf numFmtId="0" fontId="47" fillId="37" borderId="5" xfId="0" applyFont="1" applyFill="1" applyBorder="1" applyAlignment="1">
      <alignment horizontal="center" vertical="center" wrapText="1"/>
    </xf>
    <xf numFmtId="0" fontId="49" fillId="37" borderId="7" xfId="0" applyFont="1" applyFill="1" applyBorder="1" applyAlignment="1">
      <alignment vertical="center" wrapText="1"/>
    </xf>
    <xf numFmtId="0" fontId="51" fillId="0" borderId="0" xfId="0" applyFont="1" applyBorder="1" applyAlignment="1">
      <alignment vertical="center"/>
    </xf>
    <xf numFmtId="0" fontId="51" fillId="0" borderId="0" xfId="0" applyFont="1"/>
    <xf numFmtId="0" fontId="11" fillId="0" borderId="0" xfId="0" applyFont="1" applyBorder="1" applyAlignment="1">
      <alignment vertical="center"/>
    </xf>
    <xf numFmtId="0" fontId="46" fillId="0" borderId="28" xfId="107" applyFont="1" applyBorder="1" applyAlignment="1">
      <alignment horizontal="centerContinuous" vertical="center"/>
    </xf>
    <xf numFmtId="0" fontId="50" fillId="0" borderId="0" xfId="107" applyFont="1" applyBorder="1" applyAlignment="1">
      <alignment horizontal="centerContinuous" vertical="center"/>
    </xf>
    <xf numFmtId="0" fontId="50" fillId="0" borderId="29" xfId="107" applyFont="1" applyBorder="1" applyAlignment="1">
      <alignment horizontal="centerContinuous" vertical="center"/>
    </xf>
    <xf numFmtId="0" fontId="50" fillId="2" borderId="0" xfId="107" applyFont="1" applyFill="1" applyBorder="1" applyAlignment="1">
      <alignment horizontal="centerContinuous"/>
    </xf>
    <xf numFmtId="0" fontId="50" fillId="2" borderId="0" xfId="107" applyFont="1" applyFill="1" applyBorder="1" applyAlignment="1">
      <alignment horizontal="centerContinuous" vertical="center"/>
    </xf>
    <xf numFmtId="0" fontId="50" fillId="2" borderId="0" xfId="107" applyFont="1" applyFill="1" applyBorder="1" applyAlignment="1">
      <alignment horizontal="center" vertical="center"/>
    </xf>
    <xf numFmtId="0" fontId="52" fillId="0" borderId="28" xfId="107" applyFont="1" applyBorder="1" applyAlignment="1">
      <alignment vertical="center"/>
    </xf>
    <xf numFmtId="0" fontId="52" fillId="0" borderId="0" xfId="107" applyFont="1" applyBorder="1" applyAlignment="1">
      <alignment vertical="center"/>
    </xf>
    <xf numFmtId="49" fontId="47" fillId="0" borderId="0" xfId="107" applyNumberFormat="1" applyFont="1" applyFill="1" applyBorder="1" applyAlignment="1">
      <alignment horizontal="center" vertical="center"/>
    </xf>
    <xf numFmtId="49" fontId="47" fillId="0" borderId="29" xfId="107" applyNumberFormat="1" applyFont="1" applyFill="1" applyBorder="1" applyAlignment="1">
      <alignment horizontal="center" vertical="center"/>
    </xf>
    <xf numFmtId="0" fontId="47" fillId="0" borderId="28" xfId="107" applyFont="1" applyBorder="1" applyAlignment="1">
      <alignment vertical="center"/>
    </xf>
    <xf numFmtId="0" fontId="47" fillId="0" borderId="0" xfId="107" applyFont="1" applyBorder="1" applyAlignment="1">
      <alignment vertical="center"/>
    </xf>
    <xf numFmtId="43" fontId="47" fillId="0" borderId="0" xfId="109" applyFont="1" applyBorder="1" applyAlignment="1">
      <alignment horizontal="center" vertical="center"/>
    </xf>
    <xf numFmtId="170" fontId="47" fillId="0" borderId="0" xfId="109" applyNumberFormat="1" applyFont="1" applyBorder="1" applyAlignment="1">
      <alignment horizontal="center" vertical="center"/>
    </xf>
    <xf numFmtId="169" fontId="47" fillId="0" borderId="29" xfId="109" applyNumberFormat="1" applyFont="1" applyBorder="1" applyAlignment="1">
      <alignment horizontal="center" vertical="center"/>
    </xf>
    <xf numFmtId="0" fontId="53" fillId="0" borderId="28" xfId="106" applyFont="1" applyFill="1" applyBorder="1" applyAlignment="1" applyProtection="1">
      <alignment horizontal="left" vertical="center" indent="1"/>
      <protection locked="0"/>
    </xf>
    <xf numFmtId="0" fontId="49" fillId="0" borderId="0" xfId="107" applyFont="1" applyBorder="1" applyAlignment="1">
      <alignment vertical="center"/>
    </xf>
    <xf numFmtId="43" fontId="49" fillId="0" borderId="0" xfId="109" applyFont="1" applyBorder="1" applyAlignment="1">
      <alignment horizontal="center" vertical="center"/>
    </xf>
    <xf numFmtId="170" fontId="49" fillId="0" borderId="0" xfId="109" applyNumberFormat="1" applyFont="1" applyBorder="1" applyAlignment="1">
      <alignment horizontal="center" vertical="center"/>
    </xf>
    <xf numFmtId="169" fontId="49" fillId="0" borderId="29" xfId="109" applyNumberFormat="1" applyFont="1" applyBorder="1" applyAlignment="1">
      <alignment horizontal="center" vertical="center"/>
    </xf>
    <xf numFmtId="0" fontId="49" fillId="0" borderId="28" xfId="107" applyFont="1" applyBorder="1" applyAlignment="1">
      <alignment horizontal="left" vertical="center" indent="2"/>
    </xf>
    <xf numFmtId="0" fontId="53" fillId="0" borderId="28" xfId="106" applyFont="1" applyFill="1" applyBorder="1" applyAlignment="1" applyProtection="1">
      <alignment horizontal="left" vertical="center" wrapText="1" indent="1"/>
      <protection locked="0"/>
    </xf>
    <xf numFmtId="169" fontId="47" fillId="0" borderId="0" xfId="109" applyNumberFormat="1" applyFont="1" applyBorder="1" applyAlignment="1">
      <alignment horizontal="center" vertical="center"/>
    </xf>
    <xf numFmtId="0" fontId="54" fillId="0" borderId="0" xfId="106" applyFont="1" applyFill="1" applyBorder="1" applyAlignment="1" applyProtection="1">
      <alignment horizontal="left" vertical="center"/>
      <protection locked="0"/>
    </xf>
    <xf numFmtId="0" fontId="49" fillId="35" borderId="30" xfId="108" applyFont="1" applyFill="1" applyBorder="1" applyAlignment="1">
      <alignment vertical="center"/>
    </xf>
    <xf numFmtId="0" fontId="49" fillId="35" borderId="31" xfId="108" applyFont="1" applyFill="1" applyBorder="1" applyAlignment="1">
      <alignment vertical="center"/>
    </xf>
    <xf numFmtId="43" fontId="49" fillId="0" borderId="31" xfId="109" applyFont="1" applyBorder="1" applyAlignment="1">
      <alignment horizontal="center" vertical="center"/>
    </xf>
    <xf numFmtId="43" fontId="49" fillId="0" borderId="32" xfId="109" applyFont="1" applyBorder="1" applyAlignment="1">
      <alignment horizontal="center" vertical="center"/>
    </xf>
    <xf numFmtId="0" fontId="44" fillId="0" borderId="0" xfId="0" applyFont="1" applyFill="1" applyBorder="1" applyAlignment="1">
      <alignment horizontal="center" vertical="center" wrapText="1"/>
    </xf>
    <xf numFmtId="0" fontId="45" fillId="0" borderId="0" xfId="0" applyFont="1" applyFill="1"/>
    <xf numFmtId="0" fontId="55" fillId="0" borderId="0" xfId="0" applyFont="1"/>
    <xf numFmtId="0" fontId="45" fillId="0" borderId="0" xfId="12" applyFont="1"/>
    <xf numFmtId="0" fontId="45" fillId="0" borderId="0" xfId="13" applyFont="1" applyAlignment="1">
      <alignment wrapText="1"/>
    </xf>
    <xf numFmtId="0" fontId="45" fillId="0" borderId="0" xfId="13" applyFont="1"/>
    <xf numFmtId="0" fontId="47" fillId="2" borderId="4" xfId="12" applyFont="1" applyFill="1" applyBorder="1" applyAlignment="1">
      <alignment horizontal="center" vertical="center" wrapText="1"/>
    </xf>
    <xf numFmtId="0" fontId="47" fillId="2" borderId="7" xfId="12" applyFont="1" applyFill="1" applyBorder="1" applyAlignment="1">
      <alignment horizontal="center" vertical="center" wrapText="1"/>
    </xf>
    <xf numFmtId="0" fontId="46" fillId="0" borderId="0" xfId="12" applyFont="1" applyAlignment="1">
      <alignment horizontal="center" vertical="center" wrapText="1"/>
    </xf>
    <xf numFmtId="0" fontId="45" fillId="0" borderId="0" xfId="12" applyFont="1" applyAlignment="1">
      <alignment wrapText="1"/>
    </xf>
    <xf numFmtId="0" fontId="45" fillId="0" borderId="0" xfId="7" applyFont="1"/>
    <xf numFmtId="0" fontId="49" fillId="0" borderId="0" xfId="7" applyFont="1"/>
    <xf numFmtId="0" fontId="47" fillId="0" borderId="5" xfId="7" applyFont="1" applyBorder="1" applyAlignment="1">
      <alignment vertical="center" wrapText="1"/>
    </xf>
    <xf numFmtId="0" fontId="47" fillId="0" borderId="5" xfId="7" applyFont="1" applyBorder="1" applyAlignment="1">
      <alignment horizontal="justify" vertical="center" wrapText="1"/>
    </xf>
    <xf numFmtId="0" fontId="47" fillId="0" borderId="5" xfId="7" applyFont="1" applyBorder="1" applyAlignment="1">
      <alignment horizontal="center" vertical="center" wrapText="1"/>
    </xf>
    <xf numFmtId="0" fontId="47" fillId="0" borderId="4" xfId="7" applyFont="1" applyBorder="1" applyAlignment="1">
      <alignment horizontal="center" vertical="center" wrapText="1"/>
    </xf>
    <xf numFmtId="43" fontId="47" fillId="0" borderId="5" xfId="5" applyFont="1" applyBorder="1" applyAlignment="1">
      <alignment horizontal="center" vertical="center" wrapText="1"/>
    </xf>
    <xf numFmtId="43" fontId="47" fillId="0" borderId="4" xfId="5" applyFont="1" applyBorder="1" applyAlignment="1">
      <alignment horizontal="center" vertical="center" wrapText="1"/>
    </xf>
    <xf numFmtId="43" fontId="47" fillId="0" borderId="5" xfId="5" applyFont="1" applyBorder="1" applyAlignment="1">
      <alignment horizontal="justify" vertical="center" wrapText="1"/>
    </xf>
    <xf numFmtId="0" fontId="47" fillId="2" borderId="3" xfId="0" applyFont="1" applyFill="1" applyBorder="1" applyAlignment="1">
      <alignment horizontal="center" vertical="center" wrapText="1"/>
    </xf>
    <xf numFmtId="0" fontId="47" fillId="0" borderId="1" xfId="0" quotePrefix="1" applyFont="1" applyBorder="1" applyAlignment="1">
      <alignment horizontal="center" vertical="center"/>
    </xf>
    <xf numFmtId="0" fontId="49" fillId="0" borderId="1" xfId="0" applyFont="1" applyBorder="1" applyAlignment="1">
      <alignment horizontal="justify" vertical="center"/>
    </xf>
    <xf numFmtId="0" fontId="47" fillId="0" borderId="1" xfId="0" applyFont="1" applyBorder="1" applyAlignment="1">
      <alignment horizontal="center" vertical="center"/>
    </xf>
    <xf numFmtId="0" fontId="49" fillId="0" borderId="3" xfId="0" applyFont="1" applyBorder="1" applyAlignment="1">
      <alignment horizontal="justify" vertical="center"/>
    </xf>
    <xf numFmtId="0" fontId="47" fillId="0" borderId="4" xfId="0" applyFont="1" applyBorder="1" applyAlignment="1">
      <alignment horizontal="justify" vertical="center"/>
    </xf>
    <xf numFmtId="0" fontId="49" fillId="0" borderId="12" xfId="0" applyFont="1" applyBorder="1" applyAlignment="1">
      <alignment horizontal="justify" vertical="center"/>
    </xf>
    <xf numFmtId="0" fontId="47" fillId="0" borderId="3" xfId="0" applyFont="1" applyBorder="1" applyAlignment="1">
      <alignment horizontal="justify" vertical="center"/>
    </xf>
    <xf numFmtId="0" fontId="49" fillId="0" borderId="11" xfId="0" applyFont="1" applyBorder="1" applyAlignment="1">
      <alignment horizontal="justify" vertical="center"/>
    </xf>
    <xf numFmtId="0" fontId="47" fillId="0" borderId="3" xfId="0" applyFont="1" applyBorder="1" applyAlignment="1">
      <alignment horizontal="center" vertical="center"/>
    </xf>
    <xf numFmtId="0" fontId="49" fillId="0" borderId="11" xfId="0" applyFont="1" applyBorder="1" applyAlignment="1">
      <alignment vertical="center"/>
    </xf>
    <xf numFmtId="0" fontId="47" fillId="0" borderId="4" xfId="0" applyFont="1" applyBorder="1" applyAlignment="1">
      <alignment horizontal="center" vertical="center"/>
    </xf>
    <xf numFmtId="43" fontId="47" fillId="0" borderId="1" xfId="0" quotePrefix="1" applyNumberFormat="1" applyFont="1" applyBorder="1" applyAlignment="1">
      <alignment horizontal="center" vertical="center"/>
    </xf>
    <xf numFmtId="2" fontId="47" fillId="0" borderId="11" xfId="0" quotePrefix="1" applyNumberFormat="1" applyFont="1" applyBorder="1" applyAlignment="1">
      <alignment horizontal="center" vertical="center"/>
    </xf>
    <xf numFmtId="0" fontId="47" fillId="0" borderId="7" xfId="0" applyFont="1" applyBorder="1" applyAlignment="1">
      <alignment horizontal="center"/>
    </xf>
    <xf numFmtId="2" fontId="49" fillId="0" borderId="7" xfId="0" applyNumberFormat="1" applyFont="1" applyBorder="1"/>
    <xf numFmtId="0" fontId="49" fillId="0" borderId="7" xfId="0" applyFont="1" applyBorder="1"/>
    <xf numFmtId="0" fontId="47" fillId="2" borderId="2" xfId="0" applyFont="1" applyFill="1" applyBorder="1" applyAlignment="1">
      <alignment horizontal="justify" vertical="center" wrapText="1"/>
    </xf>
    <xf numFmtId="0" fontId="47" fillId="2" borderId="1" xfId="0" applyFont="1" applyFill="1" applyBorder="1" applyAlignment="1">
      <alignment horizontal="center" vertical="center" wrapText="1"/>
    </xf>
    <xf numFmtId="0" fontId="47" fillId="2" borderId="3" xfId="0" applyFont="1" applyFill="1" applyBorder="1" applyAlignment="1">
      <alignment horizontal="justify" vertical="center" wrapText="1"/>
    </xf>
    <xf numFmtId="0" fontId="49" fillId="0" borderId="2" xfId="0" applyFont="1" applyBorder="1"/>
    <xf numFmtId="0" fontId="49" fillId="0" borderId="1" xfId="0" applyFont="1" applyBorder="1"/>
    <xf numFmtId="0" fontId="49" fillId="0" borderId="3" xfId="0" applyFont="1" applyBorder="1"/>
    <xf numFmtId="0" fontId="60" fillId="0" borderId="0" xfId="0" applyFont="1"/>
    <xf numFmtId="0" fontId="45" fillId="0" borderId="0" xfId="0" applyFont="1" applyBorder="1"/>
    <xf numFmtId="0" fontId="49" fillId="0" borderId="0" xfId="0" applyFont="1" applyAlignment="1">
      <alignment vertical="center"/>
    </xf>
    <xf numFmtId="0" fontId="45" fillId="0" borderId="0" xfId="8" applyFont="1"/>
    <xf numFmtId="0" fontId="45" fillId="0" borderId="0" xfId="8" applyFont="1" applyBorder="1"/>
    <xf numFmtId="0" fontId="46" fillId="2" borderId="0" xfId="8" applyFont="1" applyFill="1" applyBorder="1" applyAlignment="1">
      <alignment horizontal="centerContinuous" vertical="center" wrapText="1"/>
    </xf>
    <xf numFmtId="0" fontId="46" fillId="2" borderId="11" xfId="8" applyFont="1" applyFill="1" applyBorder="1" applyAlignment="1">
      <alignment horizontal="centerContinuous" vertical="center" wrapText="1"/>
    </xf>
    <xf numFmtId="0" fontId="46" fillId="2" borderId="4" xfId="8" applyFont="1" applyFill="1" applyBorder="1" applyAlignment="1">
      <alignment horizontal="center" vertical="center" wrapText="1"/>
    </xf>
    <xf numFmtId="0" fontId="46" fillId="2" borderId="3" xfId="8" applyFont="1" applyFill="1" applyBorder="1" applyAlignment="1">
      <alignment horizontal="center" vertical="center" wrapText="1"/>
    </xf>
    <xf numFmtId="0" fontId="49" fillId="0" borderId="1" xfId="8" applyFont="1" applyBorder="1" applyAlignment="1">
      <alignment vertical="center"/>
    </xf>
    <xf numFmtId="0" fontId="49" fillId="0" borderId="1" xfId="8" applyFont="1" applyBorder="1" applyAlignment="1">
      <alignment vertical="center" wrapText="1"/>
    </xf>
    <xf numFmtId="0" fontId="49" fillId="0" borderId="1" xfId="8" applyFont="1" applyBorder="1" applyAlignment="1">
      <alignment horizontal="center" vertical="center" wrapText="1"/>
    </xf>
    <xf numFmtId="165" fontId="49" fillId="0" borderId="1" xfId="2" applyNumberFormat="1" applyFont="1" applyBorder="1" applyAlignment="1">
      <alignment vertical="center"/>
    </xf>
    <xf numFmtId="43" fontId="49" fillId="0" borderId="1" xfId="2" applyFont="1" applyBorder="1" applyAlignment="1">
      <alignment vertical="center"/>
    </xf>
    <xf numFmtId="164" fontId="49" fillId="0" borderId="1" xfId="2" applyNumberFormat="1" applyFont="1" applyBorder="1" applyAlignment="1">
      <alignment vertical="center"/>
    </xf>
    <xf numFmtId="0" fontId="49" fillId="0" borderId="0" xfId="8" applyFont="1" applyAlignment="1">
      <alignment vertical="center"/>
    </xf>
    <xf numFmtId="43" fontId="49" fillId="0" borderId="1" xfId="2" applyNumberFormat="1" applyFont="1" applyBorder="1" applyAlignment="1">
      <alignment vertical="center"/>
    </xf>
    <xf numFmtId="0" fontId="49" fillId="0" borderId="3" xfId="8" applyFont="1" applyBorder="1" applyAlignment="1">
      <alignment vertical="center"/>
    </xf>
    <xf numFmtId="165" fontId="49" fillId="0" borderId="3" xfId="2" applyNumberFormat="1" applyFont="1" applyBorder="1" applyAlignment="1">
      <alignment vertical="center"/>
    </xf>
    <xf numFmtId="43" fontId="49" fillId="0" borderId="3" xfId="2" applyFont="1" applyBorder="1" applyAlignment="1">
      <alignment vertical="center"/>
    </xf>
    <xf numFmtId="164" fontId="49" fillId="0" borderId="3" xfId="2" applyNumberFormat="1" applyFont="1" applyBorder="1" applyAlignment="1">
      <alignment vertical="center"/>
    </xf>
    <xf numFmtId="0" fontId="47" fillId="0" borderId="0" xfId="8" applyFont="1"/>
    <xf numFmtId="0" fontId="60" fillId="0" borderId="0" xfId="8" applyFont="1" applyFill="1" applyAlignment="1">
      <alignment horizontal="left" vertical="top"/>
    </xf>
    <xf numFmtId="0" fontId="50" fillId="0" borderId="0" xfId="8" applyFont="1" applyAlignment="1">
      <alignment horizontal="left" vertical="top"/>
    </xf>
    <xf numFmtId="0" fontId="46" fillId="0" borderId="0" xfId="8" applyFont="1" applyAlignment="1">
      <alignment horizontal="left" vertical="top"/>
    </xf>
    <xf numFmtId="0" fontId="46" fillId="0" borderId="0" xfId="8" applyFont="1" applyAlignment="1">
      <alignment horizontal="center" vertical="top"/>
    </xf>
    <xf numFmtId="0" fontId="50" fillId="0" borderId="0" xfId="8" applyFont="1" applyAlignment="1">
      <alignment horizontal="left" vertical="top" indent="9"/>
    </xf>
    <xf numFmtId="0" fontId="50" fillId="0" borderId="0" xfId="8" applyFont="1" applyAlignment="1">
      <alignment horizontal="center" vertical="top"/>
    </xf>
    <xf numFmtId="0" fontId="49" fillId="0" borderId="1" xfId="8" applyFont="1" applyBorder="1" applyAlignment="1">
      <alignment horizontal="center" vertical="center"/>
    </xf>
    <xf numFmtId="0" fontId="47" fillId="0" borderId="1" xfId="8" quotePrefix="1" applyFont="1" applyBorder="1" applyAlignment="1">
      <alignment horizontal="center" vertical="center"/>
    </xf>
    <xf numFmtId="0" fontId="47" fillId="0" borderId="1" xfId="8" quotePrefix="1" applyFont="1" applyFill="1" applyBorder="1" applyAlignment="1">
      <alignment horizontal="center" vertical="center"/>
    </xf>
    <xf numFmtId="43" fontId="49" fillId="0" borderId="1" xfId="8" quotePrefix="1" applyNumberFormat="1" applyFont="1" applyFill="1" applyBorder="1" applyAlignment="1">
      <alignment horizontal="center" vertical="center"/>
    </xf>
    <xf numFmtId="43" fontId="49" fillId="0" borderId="1" xfId="8" quotePrefix="1" applyNumberFormat="1" applyFont="1" applyBorder="1" applyAlignment="1">
      <alignment horizontal="center" vertical="center"/>
    </xf>
    <xf numFmtId="43" fontId="47" fillId="0" borderId="1" xfId="8" quotePrefix="1" applyNumberFormat="1" applyFont="1" applyBorder="1" applyAlignment="1">
      <alignment horizontal="center" vertical="center"/>
    </xf>
    <xf numFmtId="0" fontId="47" fillId="0" borderId="2" xfId="0" applyFont="1" applyBorder="1" applyAlignment="1">
      <alignment horizontal="center" vertical="center"/>
    </xf>
    <xf numFmtId="0" fontId="50" fillId="0" borderId="0" xfId="0" applyFont="1" applyAlignment="1">
      <alignment vertical="top"/>
    </xf>
    <xf numFmtId="0" fontId="45" fillId="0" borderId="0" xfId="0" applyFont="1" applyAlignment="1">
      <alignment wrapText="1"/>
    </xf>
    <xf numFmtId="0" fontId="47" fillId="2" borderId="13" xfId="0" applyFont="1" applyFill="1" applyBorder="1" applyAlignment="1">
      <alignment horizontal="centerContinuous" vertical="center" wrapText="1"/>
    </xf>
    <xf numFmtId="0" fontId="47" fillId="2" borderId="12" xfId="0" applyFont="1" applyFill="1" applyBorder="1" applyAlignment="1">
      <alignment horizontal="centerContinuous" vertical="center" wrapText="1"/>
    </xf>
    <xf numFmtId="0" fontId="47" fillId="2" borderId="5" xfId="0" applyFont="1" applyFill="1" applyBorder="1" applyAlignment="1">
      <alignment horizontal="centerContinuous" vertical="center" wrapText="1"/>
    </xf>
    <xf numFmtId="0" fontId="47" fillId="0" borderId="1" xfId="0" quotePrefix="1" applyFont="1" applyBorder="1" applyAlignment="1">
      <alignment horizontal="center" vertical="center" wrapText="1"/>
    </xf>
    <xf numFmtId="0" fontId="47" fillId="0" borderId="1" xfId="0" applyFont="1" applyBorder="1" applyAlignment="1">
      <alignment horizontal="left" vertical="center" wrapText="1"/>
    </xf>
    <xf numFmtId="10" fontId="47" fillId="0" borderId="1" xfId="0" quotePrefix="1" applyNumberFormat="1" applyFont="1" applyBorder="1" applyAlignment="1">
      <alignment horizontal="center" vertical="center"/>
    </xf>
    <xf numFmtId="43" fontId="49" fillId="0" borderId="1" xfId="0" quotePrefix="1" applyNumberFormat="1" applyFont="1" applyBorder="1" applyAlignment="1">
      <alignment horizontal="center" vertical="center"/>
    </xf>
    <xf numFmtId="0" fontId="49" fillId="0" borderId="1" xfId="0" quotePrefix="1" applyFont="1" applyBorder="1" applyAlignment="1">
      <alignment horizontal="center" vertical="center"/>
    </xf>
    <xf numFmtId="3" fontId="49" fillId="0" borderId="1" xfId="1" applyNumberFormat="1" applyFont="1" applyBorder="1" applyAlignment="1">
      <alignment horizontal="center" vertical="center"/>
    </xf>
    <xf numFmtId="10" fontId="49" fillId="0" borderId="1" xfId="0" quotePrefix="1" applyNumberFormat="1" applyFont="1" applyBorder="1" applyAlignment="1">
      <alignment horizontal="center" vertical="center"/>
    </xf>
    <xf numFmtId="3" fontId="50" fillId="0" borderId="1" xfId="0" applyNumberFormat="1" applyFont="1" applyBorder="1" applyAlignment="1">
      <alignment horizontal="center" vertical="center" wrapText="1"/>
    </xf>
    <xf numFmtId="3" fontId="49" fillId="0" borderId="1" xfId="1" applyNumberFormat="1" applyFont="1" applyFill="1" applyBorder="1" applyAlignment="1">
      <alignment horizontal="center" vertical="center"/>
    </xf>
    <xf numFmtId="4" fontId="49" fillId="0" borderId="1" xfId="1" applyNumberFormat="1" applyFont="1" applyBorder="1" applyAlignment="1">
      <alignment horizontal="center" vertical="center"/>
    </xf>
    <xf numFmtId="0" fontId="49" fillId="0" borderId="1" xfId="0" applyFont="1" applyBorder="1" applyAlignment="1">
      <alignment vertical="center" wrapText="1"/>
    </xf>
    <xf numFmtId="0" fontId="49" fillId="0" borderId="3" xfId="0" applyFont="1" applyBorder="1" applyAlignment="1">
      <alignment vertical="center"/>
    </xf>
    <xf numFmtId="165" fontId="49" fillId="0" borderId="3" xfId="1" applyNumberFormat="1" applyFont="1" applyBorder="1" applyAlignment="1">
      <alignment vertical="center"/>
    </xf>
    <xf numFmtId="43" fontId="49" fillId="0" borderId="3" xfId="1" applyFont="1" applyBorder="1" applyAlignment="1">
      <alignment vertical="center"/>
    </xf>
    <xf numFmtId="164" fontId="49" fillId="0" borderId="3" xfId="1" applyNumberFormat="1" applyFont="1" applyBorder="1" applyAlignment="1">
      <alignment vertical="center"/>
    </xf>
    <xf numFmtId="0" fontId="47" fillId="0" borderId="0" xfId="0" quotePrefix="1" applyFont="1" applyBorder="1" applyAlignment="1">
      <alignment horizontal="center" vertical="center"/>
    </xf>
    <xf numFmtId="0" fontId="49" fillId="0" borderId="9" xfId="0" applyFont="1" applyBorder="1" applyAlignment="1">
      <alignment horizontal="justify" vertical="center"/>
    </xf>
    <xf numFmtId="0" fontId="49" fillId="0" borderId="0" xfId="0" applyFont="1" applyAlignment="1">
      <alignment horizontal="justify" vertical="center"/>
    </xf>
    <xf numFmtId="0" fontId="47" fillId="0" borderId="1" xfId="0" applyFont="1" applyBorder="1" applyAlignment="1">
      <alignment horizontal="justify" vertical="center"/>
    </xf>
    <xf numFmtId="2" fontId="49" fillId="0" borderId="1" xfId="0" applyNumberFormat="1" applyFont="1" applyBorder="1" applyAlignment="1">
      <alignment horizontal="justify" vertical="center"/>
    </xf>
    <xf numFmtId="0" fontId="49" fillId="0" borderId="0" xfId="0" applyFont="1" applyBorder="1" applyAlignment="1">
      <alignment horizontal="justify" vertical="center" wrapText="1"/>
    </xf>
    <xf numFmtId="0" fontId="47" fillId="0" borderId="2" xfId="0" applyFont="1" applyBorder="1" applyAlignment="1">
      <alignment horizontal="justify" vertical="center"/>
    </xf>
    <xf numFmtId="0" fontId="49" fillId="0" borderId="2" xfId="0" applyFont="1" applyBorder="1" applyAlignment="1">
      <alignment horizontal="justify" vertical="center"/>
    </xf>
    <xf numFmtId="0" fontId="49" fillId="0" borderId="13" xfId="0" applyFont="1" applyBorder="1" applyAlignment="1">
      <alignment horizontal="justify" vertical="center"/>
    </xf>
    <xf numFmtId="0" fontId="49" fillId="0" borderId="6" xfId="0" applyFont="1" applyBorder="1" applyAlignment="1">
      <alignment horizontal="justify" vertical="center"/>
    </xf>
    <xf numFmtId="0" fontId="49" fillId="0" borderId="0" xfId="0" applyFont="1" applyBorder="1" applyAlignment="1">
      <alignment horizontal="justify" vertical="center"/>
    </xf>
    <xf numFmtId="0" fontId="47" fillId="0" borderId="12" xfId="0" applyFont="1" applyBorder="1" applyAlignment="1">
      <alignment horizontal="justify" vertical="center" wrapText="1"/>
    </xf>
    <xf numFmtId="0" fontId="49" fillId="0" borderId="4" xfId="0" applyFont="1" applyBorder="1" applyAlignment="1">
      <alignment horizontal="justify" vertical="center"/>
    </xf>
    <xf numFmtId="0" fontId="49" fillId="0" borderId="7" xfId="0" applyFont="1" applyBorder="1" applyAlignment="1">
      <alignment horizontal="justify" vertical="center"/>
    </xf>
    <xf numFmtId="0" fontId="46" fillId="0" borderId="0" xfId="0" applyFont="1" applyAlignment="1">
      <alignment vertical="top"/>
    </xf>
    <xf numFmtId="0" fontId="47" fillId="37" borderId="3" xfId="0" applyFont="1" applyFill="1" applyBorder="1" applyAlignment="1">
      <alignment horizontal="center" wrapText="1"/>
    </xf>
    <xf numFmtId="43" fontId="47" fillId="37" borderId="3" xfId="0" quotePrefix="1" applyNumberFormat="1" applyFont="1" applyFill="1" applyBorder="1" applyAlignment="1">
      <alignment horizontal="center" vertical="center"/>
    </xf>
    <xf numFmtId="0" fontId="47" fillId="37" borderId="3" xfId="0" quotePrefix="1" applyFont="1" applyFill="1" applyBorder="1" applyAlignment="1">
      <alignment horizontal="center"/>
    </xf>
    <xf numFmtId="0" fontId="49" fillId="0" borderId="0" xfId="0" applyFont="1" applyAlignment="1">
      <alignment vertical="center" wrapText="1"/>
    </xf>
    <xf numFmtId="0" fontId="47" fillId="0" borderId="2" xfId="0" applyFont="1" applyBorder="1" applyAlignment="1">
      <alignment horizontal="center" vertical="center" wrapText="1"/>
    </xf>
    <xf numFmtId="43" fontId="49" fillId="0" borderId="2" xfId="0" applyNumberFormat="1" applyFont="1" applyBorder="1" applyAlignment="1">
      <alignment vertical="center" wrapText="1"/>
    </xf>
    <xf numFmtId="43" fontId="47" fillId="37" borderId="4" xfId="0" applyNumberFormat="1" applyFont="1" applyFill="1" applyBorder="1" applyAlignment="1">
      <alignment vertical="center"/>
    </xf>
    <xf numFmtId="43" fontId="49" fillId="37" borderId="4" xfId="0" applyNumberFormat="1" applyFont="1" applyFill="1" applyBorder="1" applyAlignment="1">
      <alignment vertical="center"/>
    </xf>
    <xf numFmtId="0" fontId="49" fillId="0" borderId="1" xfId="0" quotePrefix="1" applyFont="1" applyBorder="1" applyAlignment="1">
      <alignment horizontal="center" vertical="center" wrapText="1"/>
    </xf>
    <xf numFmtId="0" fontId="49" fillId="37" borderId="1" xfId="0" applyFont="1" applyFill="1" applyBorder="1" applyAlignment="1">
      <alignment vertical="center"/>
    </xf>
    <xf numFmtId="0" fontId="47" fillId="37" borderId="1" xfId="0" applyFont="1" applyFill="1" applyBorder="1" applyAlignment="1">
      <alignment horizontal="center" vertical="center"/>
    </xf>
    <xf numFmtId="0" fontId="49" fillId="37" borderId="1" xfId="0" applyFont="1" applyFill="1" applyBorder="1" applyAlignment="1">
      <alignment vertical="center" wrapText="1"/>
    </xf>
    <xf numFmtId="165" fontId="49" fillId="37" borderId="1" xfId="1" applyNumberFormat="1" applyFont="1" applyFill="1" applyBorder="1" applyAlignment="1">
      <alignment vertical="center"/>
    </xf>
    <xf numFmtId="43" fontId="47" fillId="37" borderId="1" xfId="1" applyFont="1" applyFill="1" applyBorder="1" applyAlignment="1">
      <alignment vertical="center"/>
    </xf>
    <xf numFmtId="164" fontId="49" fillId="37" borderId="1" xfId="1" applyNumberFormat="1" applyFont="1" applyFill="1" applyBorder="1" applyAlignment="1">
      <alignment vertical="center"/>
    </xf>
    <xf numFmtId="0" fontId="49" fillId="0" borderId="1" xfId="0" quotePrefix="1" applyFont="1" applyFill="1" applyBorder="1" applyAlignment="1">
      <alignment horizontal="center" vertical="center" wrapText="1"/>
    </xf>
    <xf numFmtId="0" fontId="49" fillId="0" borderId="1" xfId="0" applyFont="1" applyFill="1" applyBorder="1" applyAlignment="1">
      <alignment horizontal="left" vertical="center" wrapText="1"/>
    </xf>
    <xf numFmtId="0" fontId="49" fillId="0" borderId="0" xfId="0" applyFont="1" applyFill="1"/>
    <xf numFmtId="43" fontId="49" fillId="0" borderId="1" xfId="0" quotePrefix="1" applyNumberFormat="1" applyFont="1" applyFill="1" applyBorder="1" applyAlignment="1">
      <alignment horizontal="center" vertical="center"/>
    </xf>
    <xf numFmtId="10" fontId="49" fillId="0" borderId="1" xfId="0" quotePrefix="1" applyNumberFormat="1" applyFont="1" applyFill="1" applyBorder="1" applyAlignment="1">
      <alignment horizontal="center" vertical="center"/>
    </xf>
    <xf numFmtId="0" fontId="18" fillId="0" borderId="0" xfId="110" applyFont="1" applyFill="1"/>
    <xf numFmtId="0" fontId="48" fillId="0" borderId="0" xfId="0" applyFont="1" applyAlignment="1">
      <alignment horizontal="center" vertical="top"/>
    </xf>
    <xf numFmtId="0" fontId="60" fillId="0" borderId="0" xfId="0" applyFont="1" applyAlignment="1">
      <alignment wrapText="1"/>
    </xf>
    <xf numFmtId="0" fontId="65" fillId="0" borderId="0" xfId="110" applyFont="1"/>
    <xf numFmtId="0" fontId="18" fillId="0" borderId="0" xfId="110" applyFont="1"/>
    <xf numFmtId="0" fontId="49" fillId="37" borderId="1" xfId="0" applyFont="1" applyFill="1" applyBorder="1"/>
    <xf numFmtId="0" fontId="49" fillId="0" borderId="1" xfId="0" applyFont="1" applyBorder="1" applyAlignment="1">
      <alignment horizontal="left" vertical="center" wrapText="1"/>
    </xf>
    <xf numFmtId="0" fontId="49" fillId="0" borderId="1" xfId="0" applyFont="1" applyBorder="1" applyAlignment="1">
      <alignment horizontal="center" vertical="center"/>
    </xf>
    <xf numFmtId="0" fontId="49" fillId="0" borderId="1" xfId="0" applyFont="1" applyFill="1" applyBorder="1" applyAlignment="1">
      <alignment horizontal="center" vertical="center"/>
    </xf>
    <xf numFmtId="0" fontId="9" fillId="0" borderId="0" xfId="110" applyFont="1"/>
    <xf numFmtId="0" fontId="15" fillId="0" borderId="0" xfId="110" applyFont="1"/>
    <xf numFmtId="0" fontId="12" fillId="0" borderId="0" xfId="110" applyFont="1" applyAlignment="1">
      <alignment horizontal="center" vertical="top"/>
    </xf>
    <xf numFmtId="0" fontId="13" fillId="0" borderId="0" xfId="110" applyFont="1" applyAlignment="1">
      <alignment horizontal="center" vertical="top"/>
    </xf>
    <xf numFmtId="0" fontId="9" fillId="0" borderId="0" xfId="110" applyFont="1" applyFill="1"/>
    <xf numFmtId="0" fontId="11" fillId="0" borderId="0" xfId="110" applyFont="1"/>
    <xf numFmtId="0" fontId="12" fillId="0" borderId="0" xfId="110" applyFont="1" applyAlignment="1">
      <alignment horizontal="right" vertical="top"/>
    </xf>
    <xf numFmtId="0" fontId="13" fillId="0" borderId="0" xfId="110" applyFont="1" applyAlignment="1">
      <alignment horizontal="right" vertical="top"/>
    </xf>
    <xf numFmtId="0" fontId="16" fillId="0" borderId="0" xfId="110" applyFont="1" applyAlignment="1">
      <alignment vertical="center"/>
    </xf>
    <xf numFmtId="0" fontId="14" fillId="0" borderId="0" xfId="110" applyFont="1" applyBorder="1" applyAlignment="1">
      <alignment horizontal="center" vertical="center"/>
    </xf>
    <xf numFmtId="0" fontId="9" fillId="0" borderId="0" xfId="110" applyFont="1" applyBorder="1"/>
    <xf numFmtId="0" fontId="12" fillId="0" borderId="0" xfId="110" applyFont="1" applyBorder="1" applyAlignment="1">
      <alignment vertical="center"/>
    </xf>
    <xf numFmtId="0" fontId="14" fillId="0" borderId="10" xfId="110" quotePrefix="1" applyFont="1" applyBorder="1" applyAlignment="1">
      <alignment horizontal="justify" vertical="center"/>
    </xf>
    <xf numFmtId="0" fontId="14" fillId="0" borderId="8" xfId="110" applyFont="1" applyBorder="1" applyAlignment="1">
      <alignment horizontal="justify" vertical="center"/>
    </xf>
    <xf numFmtId="0" fontId="9" fillId="0" borderId="0" xfId="110" applyFont="1" applyAlignment="1">
      <alignment horizontal="center"/>
    </xf>
    <xf numFmtId="0" fontId="11" fillId="0" borderId="0" xfId="110" applyFont="1" applyAlignment="1"/>
    <xf numFmtId="0" fontId="11" fillId="0" borderId="0" xfId="110" applyFont="1" applyAlignment="1">
      <alignment horizontal="right"/>
    </xf>
    <xf numFmtId="0" fontId="11" fillId="0" borderId="0" xfId="110" applyFont="1" applyBorder="1"/>
    <xf numFmtId="0" fontId="12" fillId="0" borderId="0" xfId="110" applyFont="1" applyAlignment="1">
      <alignment horizontal="left" vertical="top" wrapText="1" indent="10"/>
    </xf>
    <xf numFmtId="0" fontId="11" fillId="0" borderId="0" xfId="110" applyFont="1" applyAlignment="1">
      <alignment horizontal="center"/>
    </xf>
    <xf numFmtId="0" fontId="12" fillId="0" borderId="0" xfId="110" applyFont="1" applyAlignment="1">
      <alignment vertical="top" wrapText="1"/>
    </xf>
    <xf numFmtId="0" fontId="11" fillId="0" borderId="0" xfId="110" applyFont="1" applyBorder="1" applyAlignment="1">
      <alignment horizontal="center"/>
    </xf>
    <xf numFmtId="0" fontId="9" fillId="0" borderId="0" xfId="110" applyFont="1" applyAlignment="1">
      <alignment horizontal="center" vertical="center" wrapText="1"/>
    </xf>
    <xf numFmtId="0" fontId="9" fillId="0" borderId="0" xfId="110" applyFont="1" applyFill="1" applyBorder="1"/>
    <xf numFmtId="0" fontId="62" fillId="0" borderId="15" xfId="110" applyFont="1" applyBorder="1" applyAlignment="1">
      <alignment vertical="top"/>
    </xf>
    <xf numFmtId="0" fontId="62" fillId="0" borderId="0" xfId="110" applyFont="1" applyBorder="1" applyAlignment="1">
      <alignment vertical="top"/>
    </xf>
    <xf numFmtId="0" fontId="62" fillId="0" borderId="10" xfId="110" applyFont="1" applyBorder="1" applyAlignment="1">
      <alignment vertical="top"/>
    </xf>
    <xf numFmtId="0" fontId="62" fillId="0" borderId="0" xfId="110" applyFont="1" applyFill="1" applyBorder="1" applyAlignment="1">
      <alignment vertical="top"/>
    </xf>
    <xf numFmtId="0" fontId="13" fillId="0" borderId="0" xfId="110" applyFont="1"/>
    <xf numFmtId="0" fontId="43" fillId="2" borderId="12" xfId="110" applyFont="1" applyFill="1" applyBorder="1" applyAlignment="1">
      <alignment horizontal="center" vertical="center" wrapText="1"/>
    </xf>
    <xf numFmtId="0" fontId="9" fillId="0" borderId="0" xfId="110" applyFont="1" applyFill="1" applyAlignment="1">
      <alignment horizontal="center"/>
    </xf>
    <xf numFmtId="0" fontId="4" fillId="0" borderId="0" xfId="110" applyFont="1" applyBorder="1"/>
    <xf numFmtId="3" fontId="12" fillId="2" borderId="4" xfId="110" applyNumberFormat="1" applyFont="1" applyFill="1" applyBorder="1" applyAlignment="1">
      <alignment horizontal="center" vertical="top" wrapText="1"/>
    </xf>
    <xf numFmtId="49" fontId="12" fillId="38" borderId="5" xfId="110" applyNumberFormat="1" applyFont="1" applyFill="1" applyBorder="1" applyAlignment="1">
      <alignment horizontal="center" vertical="center" wrapText="1"/>
    </xf>
    <xf numFmtId="49" fontId="12" fillId="38" borderId="5" xfId="110" applyNumberFormat="1" applyFont="1" applyFill="1" applyBorder="1" applyAlignment="1">
      <alignment horizontal="center" vertical="top" wrapText="1"/>
    </xf>
    <xf numFmtId="49" fontId="12" fillId="38" borderId="14" xfId="110" applyNumberFormat="1" applyFont="1" applyFill="1" applyBorder="1" applyAlignment="1">
      <alignment horizontal="center" vertical="top" wrapText="1"/>
    </xf>
    <xf numFmtId="49" fontId="12" fillId="38" borderId="4" xfId="110" applyNumberFormat="1" applyFont="1" applyFill="1" applyBorder="1" applyAlignment="1">
      <alignment horizontal="center" vertical="top" wrapText="1"/>
    </xf>
    <xf numFmtId="43" fontId="49" fillId="0" borderId="0" xfId="0" applyNumberFormat="1" applyFont="1" applyFill="1"/>
    <xf numFmtId="0" fontId="49" fillId="0" borderId="0" xfId="0" applyFont="1" applyFill="1" applyAlignment="1">
      <alignment vertical="center"/>
    </xf>
    <xf numFmtId="0" fontId="49" fillId="0" borderId="1" xfId="0" applyFont="1" applyBorder="1" applyAlignment="1">
      <alignment horizontal="center" vertical="center" wrapText="1"/>
    </xf>
    <xf numFmtId="0" fontId="49" fillId="0" borderId="1" xfId="0" applyFont="1" applyFill="1" applyBorder="1" applyAlignment="1">
      <alignment horizontal="center" vertical="center" wrapText="1"/>
    </xf>
    <xf numFmtId="0" fontId="45" fillId="0" borderId="1" xfId="0" applyFont="1" applyBorder="1" applyAlignment="1">
      <alignment vertical="center" wrapText="1"/>
    </xf>
    <xf numFmtId="0" fontId="49" fillId="0" borderId="0" xfId="0" applyFont="1" applyBorder="1"/>
    <xf numFmtId="0" fontId="47" fillId="0" borderId="1" xfId="0" applyFont="1" applyFill="1" applyBorder="1" applyAlignment="1">
      <alignment horizontal="center" vertical="center" wrapText="1"/>
    </xf>
    <xf numFmtId="0" fontId="47" fillId="0" borderId="1" xfId="0" quotePrefix="1" applyFont="1" applyFill="1" applyBorder="1" applyAlignment="1">
      <alignment horizontal="center" vertical="center" wrapText="1"/>
    </xf>
    <xf numFmtId="0" fontId="47" fillId="0" borderId="1" xfId="0" applyFont="1" applyBorder="1" applyAlignment="1">
      <alignment vertical="center" wrapText="1"/>
    </xf>
    <xf numFmtId="0" fontId="49" fillId="0" borderId="1" xfId="0" applyFont="1" applyFill="1" applyBorder="1" applyAlignment="1">
      <alignment vertical="center" wrapText="1"/>
    </xf>
    <xf numFmtId="0" fontId="49" fillId="0" borderId="1" xfId="0" applyFont="1" applyBorder="1" applyAlignment="1">
      <alignment horizontal="justify" vertical="center" wrapText="1"/>
    </xf>
    <xf numFmtId="0" fontId="47" fillId="0" borderId="3" xfId="0" applyFont="1" applyFill="1" applyBorder="1" applyAlignment="1">
      <alignment horizontal="center" vertical="top"/>
    </xf>
    <xf numFmtId="0" fontId="49" fillId="0" borderId="3" xfId="0" applyFont="1" applyFill="1" applyBorder="1" applyAlignment="1">
      <alignment horizontal="center" vertical="top"/>
    </xf>
    <xf numFmtId="0" fontId="49" fillId="0" borderId="3" xfId="0" applyFont="1" applyBorder="1" applyAlignment="1">
      <alignment vertical="top" wrapText="1"/>
    </xf>
    <xf numFmtId="0" fontId="47" fillId="0" borderId="0" xfId="0" applyFont="1" applyAlignment="1">
      <alignment horizontal="left" vertical="top"/>
    </xf>
    <xf numFmtId="0" fontId="47" fillId="0" borderId="0" xfId="0" applyFont="1" applyAlignment="1">
      <alignment horizontal="right" vertical="top"/>
    </xf>
    <xf numFmtId="0" fontId="47" fillId="0" borderId="0" xfId="0" applyFont="1" applyAlignment="1">
      <alignment horizontal="center" vertical="top"/>
    </xf>
    <xf numFmtId="0" fontId="49" fillId="0" borderId="0" xfId="0" applyFont="1" applyAlignment="1">
      <alignment vertical="top"/>
    </xf>
    <xf numFmtId="0" fontId="49" fillId="0" borderId="0" xfId="0" applyFont="1" applyAlignment="1">
      <alignment horizontal="right" vertical="top"/>
    </xf>
    <xf numFmtId="0" fontId="49" fillId="0" borderId="0" xfId="0" applyFont="1" applyAlignment="1">
      <alignment horizontal="center" vertical="top"/>
    </xf>
    <xf numFmtId="0" fontId="49" fillId="0" borderId="1" xfId="0" applyFont="1" applyBorder="1" applyAlignment="1">
      <alignment horizontal="left" vertical="center"/>
    </xf>
    <xf numFmtId="43" fontId="49" fillId="0" borderId="0" xfId="0" applyNumberFormat="1" applyFont="1"/>
    <xf numFmtId="0" fontId="49" fillId="0" borderId="1" xfId="0" applyFont="1" applyFill="1" applyBorder="1" applyAlignment="1">
      <alignment horizontal="left" vertical="center"/>
    </xf>
    <xf numFmtId="0" fontId="47" fillId="0" borderId="1" xfId="0" applyFont="1" applyBorder="1" applyAlignment="1">
      <alignment horizontal="left" vertical="center"/>
    </xf>
    <xf numFmtId="0" fontId="66" fillId="0" borderId="1" xfId="0" quotePrefix="1" applyFont="1" applyBorder="1" applyAlignment="1">
      <alignment horizontal="center" vertical="center" wrapText="1"/>
    </xf>
    <xf numFmtId="0" fontId="47" fillId="0" borderId="1" xfId="0" applyFont="1" applyBorder="1" applyAlignment="1">
      <alignment horizontal="justify" vertical="center" wrapText="1"/>
    </xf>
    <xf numFmtId="0" fontId="47" fillId="0" borderId="1" xfId="0" applyFont="1" applyFill="1" applyBorder="1" applyAlignment="1">
      <alignment horizontal="justify" vertical="center" wrapText="1"/>
    </xf>
    <xf numFmtId="0" fontId="49" fillId="0" borderId="3" xfId="0" applyFont="1" applyBorder="1" applyAlignment="1">
      <alignment horizontal="center" vertical="center"/>
    </xf>
    <xf numFmtId="0" fontId="49" fillId="0" borderId="3" xfId="0" applyFont="1" applyBorder="1" applyAlignment="1">
      <alignment horizontal="left" vertical="center" wrapText="1"/>
    </xf>
    <xf numFmtId="0" fontId="49" fillId="0" borderId="3" xfId="0" quotePrefix="1" applyFont="1" applyBorder="1" applyAlignment="1">
      <alignment horizontal="center" vertical="center" wrapText="1"/>
    </xf>
    <xf numFmtId="0" fontId="47" fillId="0" borderId="3" xfId="0" quotePrefix="1" applyFont="1" applyBorder="1" applyAlignment="1">
      <alignment horizontal="center" vertical="center"/>
    </xf>
    <xf numFmtId="0" fontId="49" fillId="0" borderId="3" xfId="0" quotePrefix="1" applyFont="1" applyBorder="1" applyAlignment="1">
      <alignment horizontal="center" vertical="center"/>
    </xf>
    <xf numFmtId="43" fontId="49" fillId="0" borderId="3" xfId="0" quotePrefix="1" applyNumberFormat="1" applyFont="1" applyBorder="1" applyAlignment="1">
      <alignment horizontal="center" vertical="center"/>
    </xf>
    <xf numFmtId="3" fontId="49" fillId="0" borderId="3" xfId="1" applyNumberFormat="1" applyFont="1" applyBorder="1" applyAlignment="1">
      <alignment horizontal="center" vertical="center"/>
    </xf>
    <xf numFmtId="10" fontId="49" fillId="0" borderId="3" xfId="0" quotePrefix="1" applyNumberFormat="1" applyFont="1" applyBorder="1" applyAlignment="1">
      <alignment horizontal="center" vertical="center"/>
    </xf>
    <xf numFmtId="4" fontId="49" fillId="0" borderId="3" xfId="1" applyNumberFormat="1" applyFont="1" applyBorder="1" applyAlignment="1">
      <alignment horizontal="center" vertical="center"/>
    </xf>
    <xf numFmtId="0" fontId="49" fillId="37" borderId="1" xfId="8" applyFont="1" applyFill="1" applyBorder="1" applyAlignment="1">
      <alignment vertical="center"/>
    </xf>
    <xf numFmtId="0" fontId="47" fillId="37" borderId="1" xfId="8" applyFont="1" applyFill="1" applyBorder="1" applyAlignment="1">
      <alignment horizontal="center" vertical="center"/>
    </xf>
    <xf numFmtId="165" fontId="49" fillId="37" borderId="1" xfId="2" applyNumberFormat="1" applyFont="1" applyFill="1" applyBorder="1" applyAlignment="1">
      <alignment vertical="center"/>
    </xf>
    <xf numFmtId="43" fontId="49" fillId="37" borderId="1" xfId="2" applyNumberFormat="1" applyFont="1" applyFill="1" applyBorder="1" applyAlignment="1">
      <alignment vertical="center"/>
    </xf>
    <xf numFmtId="43" fontId="49" fillId="37" borderId="1" xfId="2" applyFont="1" applyFill="1" applyBorder="1" applyAlignment="1">
      <alignment vertical="center"/>
    </xf>
    <xf numFmtId="164" fontId="49" fillId="37" borderId="1" xfId="2" applyNumberFormat="1" applyFont="1" applyFill="1" applyBorder="1" applyAlignment="1">
      <alignment vertical="center"/>
    </xf>
    <xf numFmtId="0" fontId="49" fillId="0" borderId="1" xfId="8" quotePrefix="1" applyFont="1" applyBorder="1" applyAlignment="1">
      <alignment horizontal="left" vertical="center" wrapText="1"/>
    </xf>
    <xf numFmtId="0" fontId="49" fillId="0" borderId="1" xfId="8" applyFont="1" applyBorder="1" applyAlignment="1">
      <alignment horizontal="left" vertical="center" wrapText="1"/>
    </xf>
    <xf numFmtId="0" fontId="47" fillId="37" borderId="1" xfId="8" applyFont="1" applyFill="1" applyBorder="1" applyAlignment="1">
      <alignment vertical="center"/>
    </xf>
    <xf numFmtId="165" fontId="47" fillId="37" borderId="1" xfId="2" applyNumberFormat="1" applyFont="1" applyFill="1" applyBorder="1" applyAlignment="1">
      <alignment vertical="center"/>
    </xf>
    <xf numFmtId="43" fontId="47" fillId="37" borderId="1" xfId="2" applyNumberFormat="1" applyFont="1" applyFill="1" applyBorder="1" applyAlignment="1">
      <alignment vertical="center"/>
    </xf>
    <xf numFmtId="43" fontId="47" fillId="37" borderId="1" xfId="2" applyFont="1" applyFill="1" applyBorder="1" applyAlignment="1">
      <alignment vertical="center"/>
    </xf>
    <xf numFmtId="164" fontId="47" fillId="37" borderId="1" xfId="2" applyNumberFormat="1" applyFont="1" applyFill="1" applyBorder="1" applyAlignment="1">
      <alignment vertical="center"/>
    </xf>
    <xf numFmtId="0" fontId="60" fillId="0" borderId="1" xfId="8" applyFont="1" applyBorder="1" applyAlignment="1">
      <alignment horizontal="center" vertical="center" wrapText="1"/>
    </xf>
    <xf numFmtId="0" fontId="14" fillId="0" borderId="14" xfId="110" applyFont="1" applyFill="1" applyBorder="1" applyAlignment="1">
      <alignment horizontal="center" vertical="center" wrapText="1"/>
    </xf>
    <xf numFmtId="0" fontId="14" fillId="0" borderId="6" xfId="110" applyFont="1" applyFill="1" applyBorder="1" applyAlignment="1">
      <alignment horizontal="center" vertical="center" wrapText="1"/>
    </xf>
    <xf numFmtId="0" fontId="14" fillId="0" borderId="11" xfId="110" applyFont="1" applyFill="1" applyBorder="1" applyAlignment="1">
      <alignment horizontal="center" vertical="center" wrapText="1"/>
    </xf>
    <xf numFmtId="0" fontId="13" fillId="0" borderId="0" xfId="110" applyFont="1" applyBorder="1"/>
    <xf numFmtId="0" fontId="13" fillId="0" borderId="0" xfId="110" applyFont="1" applyFill="1"/>
    <xf numFmtId="0" fontId="61" fillId="0" borderId="0" xfId="110" applyFont="1" applyBorder="1"/>
    <xf numFmtId="0" fontId="9" fillId="0" borderId="0" xfId="110" applyFont="1" applyFill="1" applyBorder="1" applyAlignment="1">
      <alignment horizontal="center"/>
    </xf>
    <xf numFmtId="0" fontId="9" fillId="0" borderId="0" xfId="110" applyFont="1"/>
    <xf numFmtId="0" fontId="9" fillId="0" borderId="0" xfId="110" applyFont="1" applyBorder="1"/>
    <xf numFmtId="0" fontId="9" fillId="0" borderId="0" xfId="110" applyFont="1" applyAlignment="1">
      <alignment horizontal="center"/>
    </xf>
    <xf numFmtId="49" fontId="12" fillId="2" borderId="4" xfId="110" applyNumberFormat="1" applyFont="1" applyFill="1" applyBorder="1" applyAlignment="1">
      <alignment horizontal="center" vertical="top" wrapText="1"/>
    </xf>
    <xf numFmtId="0" fontId="10" fillId="0" borderId="7" xfId="110" applyFont="1" applyFill="1" applyBorder="1" applyAlignment="1">
      <alignment horizontal="center" vertical="center" wrapText="1"/>
    </xf>
    <xf numFmtId="0" fontId="13" fillId="0" borderId="0" xfId="110" applyFont="1" applyBorder="1" applyAlignment="1">
      <alignment vertical="top"/>
    </xf>
    <xf numFmtId="0" fontId="13" fillId="0" borderId="0" xfId="110" applyFont="1" applyBorder="1" applyAlignment="1">
      <alignment horizontal="center" vertical="center"/>
    </xf>
    <xf numFmtId="0" fontId="13" fillId="0" borderId="33" xfId="110" applyFont="1" applyBorder="1" applyAlignment="1">
      <alignment horizontal="center" vertical="center"/>
    </xf>
    <xf numFmtId="0" fontId="13" fillId="0" borderId="0" xfId="110" applyFont="1" applyBorder="1" applyAlignment="1">
      <alignment vertical="top" wrapText="1"/>
    </xf>
    <xf numFmtId="3" fontId="12" fillId="0" borderId="0" xfId="110" applyNumberFormat="1" applyFont="1" applyBorder="1" applyAlignment="1">
      <alignment horizontal="center" vertical="top" wrapText="1"/>
    </xf>
    <xf numFmtId="0" fontId="14" fillId="0" borderId="8" xfId="110" applyFont="1" applyFill="1" applyBorder="1" applyAlignment="1">
      <alignment horizontal="center" vertical="center" wrapText="1"/>
    </xf>
    <xf numFmtId="0" fontId="14" fillId="0" borderId="13" xfId="110" applyFont="1" applyFill="1" applyBorder="1" applyAlignment="1">
      <alignment horizontal="center" vertical="center" wrapText="1"/>
    </xf>
    <xf numFmtId="0" fontId="14" fillId="0" borderId="9" xfId="110" applyFont="1" applyFill="1" applyBorder="1" applyAlignment="1">
      <alignment horizontal="center" vertical="center" wrapText="1"/>
    </xf>
    <xf numFmtId="49" fontId="12" fillId="2" borderId="3" xfId="110" applyNumberFormat="1" applyFont="1" applyFill="1" applyBorder="1" applyAlignment="1">
      <alignment horizontal="center" vertical="top" wrapText="1"/>
    </xf>
    <xf numFmtId="0" fontId="9" fillId="0" borderId="15" xfId="110" applyFont="1" applyBorder="1"/>
    <xf numFmtId="3" fontId="13" fillId="0" borderId="0" xfId="110" applyNumberFormat="1" applyFont="1" applyBorder="1" applyAlignment="1">
      <alignment horizontal="center" vertical="center"/>
    </xf>
    <xf numFmtId="0" fontId="12" fillId="0" borderId="0" xfId="110" applyFont="1" applyBorder="1" applyAlignment="1">
      <alignment horizontal="center" vertical="top" wrapText="1"/>
    </xf>
    <xf numFmtId="0" fontId="4" fillId="0" borderId="0" xfId="110" applyBorder="1" applyAlignment="1">
      <alignment vertical="top" wrapText="1"/>
    </xf>
    <xf numFmtId="0" fontId="4" fillId="0" borderId="10" xfId="110" applyBorder="1" applyAlignment="1">
      <alignment vertical="top" wrapText="1"/>
    </xf>
    <xf numFmtId="4" fontId="12" fillId="2" borderId="4" xfId="110" applyNumberFormat="1" applyFont="1" applyFill="1" applyBorder="1" applyAlignment="1">
      <alignment horizontal="center" vertical="center" wrapText="1"/>
    </xf>
    <xf numFmtId="0" fontId="10" fillId="0" borderId="5" xfId="110" applyFont="1" applyFill="1" applyBorder="1" applyAlignment="1">
      <alignment horizontal="center" vertical="center" wrapText="1"/>
    </xf>
    <xf numFmtId="0" fontId="10" fillId="0" borderId="12" xfId="110" applyFont="1" applyFill="1" applyBorder="1" applyAlignment="1">
      <alignment horizontal="center" vertical="center" wrapText="1"/>
    </xf>
    <xf numFmtId="0" fontId="12" fillId="2" borderId="4" xfId="157" applyFont="1" applyFill="1" applyBorder="1" applyAlignment="1">
      <alignment horizontal="center" vertical="center" wrapText="1"/>
    </xf>
    <xf numFmtId="0" fontId="14" fillId="0" borderId="5" xfId="157" applyFont="1" applyBorder="1" applyAlignment="1">
      <alignment horizontal="justify" vertical="center" wrapText="1"/>
    </xf>
    <xf numFmtId="0" fontId="16" fillId="0" borderId="8" xfId="157" applyFont="1" applyBorder="1" applyAlignment="1">
      <alignment horizontal="justify" vertical="center" wrapText="1"/>
    </xf>
    <xf numFmtId="0" fontId="16" fillId="0" borderId="8" xfId="157" applyFont="1" applyBorder="1" applyAlignment="1">
      <alignment horizontal="center" vertical="center" wrapText="1"/>
    </xf>
    <xf numFmtId="0" fontId="16" fillId="0" borderId="4" xfId="157" applyFont="1" applyBorder="1" applyAlignment="1">
      <alignment horizontal="center" vertical="center" wrapText="1"/>
    </xf>
    <xf numFmtId="0" fontId="14" fillId="0" borderId="8" xfId="157" applyFont="1" applyBorder="1" applyAlignment="1">
      <alignment horizontal="justify" vertical="center" wrapText="1"/>
    </xf>
    <xf numFmtId="0" fontId="16" fillId="0" borderId="5" xfId="157" applyFont="1" applyBorder="1" applyAlignment="1">
      <alignment horizontal="justify" vertical="center" wrapText="1"/>
    </xf>
    <xf numFmtId="0" fontId="16" fillId="0" borderId="4" xfId="157" applyFont="1" applyBorder="1" applyAlignment="1">
      <alignment horizontal="justify" vertical="center" wrapText="1"/>
    </xf>
    <xf numFmtId="0" fontId="9" fillId="0" borderId="15" xfId="157" applyFont="1" applyBorder="1"/>
    <xf numFmtId="0" fontId="9" fillId="0" borderId="0" xfId="157" applyFont="1" applyBorder="1"/>
    <xf numFmtId="0" fontId="9" fillId="0" borderId="10" xfId="157" applyFont="1" applyBorder="1"/>
    <xf numFmtId="0" fontId="12" fillId="0" borderId="15" xfId="157" applyFont="1" applyBorder="1" applyAlignment="1">
      <alignment vertical="center"/>
    </xf>
    <xf numFmtId="0" fontId="14" fillId="0" borderId="14" xfId="157" applyFont="1" applyFill="1" applyBorder="1" applyAlignment="1">
      <alignment vertical="center" wrapText="1"/>
    </xf>
    <xf numFmtId="0" fontId="14" fillId="0" borderId="6" xfId="157" applyFont="1" applyFill="1" applyBorder="1" applyAlignment="1">
      <alignment vertical="center" wrapText="1"/>
    </xf>
    <xf numFmtId="2" fontId="16" fillId="0" borderId="8" xfId="157" applyNumberFormat="1" applyFont="1" applyBorder="1" applyAlignment="1">
      <alignment horizontal="center" vertical="center" wrapText="1"/>
    </xf>
    <xf numFmtId="2" fontId="16" fillId="0" borderId="4" xfId="157" applyNumberFormat="1" applyFont="1" applyBorder="1" applyAlignment="1">
      <alignment horizontal="center" vertical="center" wrapText="1"/>
    </xf>
    <xf numFmtId="171" fontId="16" fillId="0" borderId="8" xfId="157" applyNumberFormat="1" applyFont="1" applyBorder="1" applyAlignment="1">
      <alignment horizontal="center" vertical="center" wrapText="1"/>
    </xf>
    <xf numFmtId="0" fontId="16" fillId="0" borderId="5" xfId="157" applyFont="1" applyBorder="1" applyAlignment="1">
      <alignment horizontal="center" vertical="center" wrapText="1"/>
    </xf>
    <xf numFmtId="0" fontId="17" fillId="0" borderId="0" xfId="157" applyFont="1"/>
    <xf numFmtId="0" fontId="13" fillId="0" borderId="0" xfId="157" applyFont="1"/>
    <xf numFmtId="0" fontId="14" fillId="0" borderId="4" xfId="157" applyFont="1" applyBorder="1" applyAlignment="1">
      <alignment horizontal="justify" vertical="center" wrapText="1"/>
    </xf>
    <xf numFmtId="2" fontId="12" fillId="0" borderId="15" xfId="110" applyNumberFormat="1" applyFont="1" applyFill="1" applyBorder="1" applyAlignment="1">
      <alignment horizontal="left" vertical="center" wrapText="1"/>
    </xf>
    <xf numFmtId="2" fontId="12" fillId="0" borderId="0" xfId="110" applyNumberFormat="1" applyFont="1" applyFill="1" applyBorder="1" applyAlignment="1">
      <alignment horizontal="left" vertical="center" wrapText="1"/>
    </xf>
    <xf numFmtId="2" fontId="12" fillId="0" borderId="10" xfId="110" applyNumberFormat="1" applyFont="1" applyFill="1" applyBorder="1" applyAlignment="1">
      <alignment horizontal="left" vertical="center" wrapText="1"/>
    </xf>
    <xf numFmtId="0" fontId="13" fillId="0" borderId="0" xfId="110" applyFont="1" applyBorder="1" applyAlignment="1">
      <alignment horizontal="center" vertical="top" wrapText="1"/>
    </xf>
    <xf numFmtId="0" fontId="12" fillId="0" borderId="0" xfId="110" applyFont="1" applyBorder="1" applyAlignment="1">
      <alignment horizontal="center" vertical="center" wrapText="1"/>
    </xf>
    <xf numFmtId="0" fontId="9" fillId="0" borderId="0" xfId="110" applyFont="1" applyBorder="1"/>
    <xf numFmtId="0" fontId="9" fillId="0" borderId="0" xfId="110" applyFont="1" applyAlignment="1">
      <alignment horizontal="center"/>
    </xf>
    <xf numFmtId="0" fontId="13" fillId="0" borderId="0" xfId="157" applyFont="1" applyBorder="1"/>
    <xf numFmtId="0" fontId="9" fillId="0" borderId="0" xfId="157" applyFont="1"/>
    <xf numFmtId="0" fontId="9" fillId="0" borderId="0" xfId="110" applyFont="1"/>
    <xf numFmtId="0" fontId="9" fillId="0" borderId="10" xfId="110" applyFont="1" applyBorder="1"/>
    <xf numFmtId="0" fontId="9" fillId="0" borderId="0" xfId="110" applyFont="1" applyFill="1"/>
    <xf numFmtId="0" fontId="12" fillId="0" borderId="0" xfId="110" applyFont="1" applyBorder="1" applyAlignment="1">
      <alignment vertical="top"/>
    </xf>
    <xf numFmtId="0" fontId="12" fillId="0" borderId="10" xfId="110" applyFont="1" applyBorder="1" applyAlignment="1">
      <alignment vertical="top"/>
    </xf>
    <xf numFmtId="0" fontId="12" fillId="0" borderId="15" xfId="110" applyFont="1" applyBorder="1" applyAlignment="1">
      <alignment vertical="top"/>
    </xf>
    <xf numFmtId="0" fontId="13" fillId="0" borderId="0" xfId="110" applyFont="1" applyBorder="1" applyAlignment="1">
      <alignment vertical="center" wrapText="1"/>
    </xf>
    <xf numFmtId="0" fontId="4" fillId="0" borderId="0" xfId="110" applyBorder="1" applyAlignment="1"/>
    <xf numFmtId="0" fontId="12" fillId="0" borderId="15" xfId="110" applyFont="1" applyBorder="1" applyAlignment="1">
      <alignment horizontal="justify" vertical="top"/>
    </xf>
    <xf numFmtId="0" fontId="12" fillId="0" borderId="0" xfId="110" applyFont="1" applyBorder="1" applyAlignment="1">
      <alignment horizontal="justify" vertical="top"/>
    </xf>
    <xf numFmtId="0" fontId="12" fillId="0" borderId="10" xfId="110" applyFont="1" applyBorder="1" applyAlignment="1">
      <alignment horizontal="justify" vertical="top"/>
    </xf>
    <xf numFmtId="0" fontId="12" fillId="0" borderId="14" xfId="110" applyFont="1" applyBorder="1" applyAlignment="1">
      <alignment vertical="top"/>
    </xf>
    <xf numFmtId="0" fontId="12" fillId="0" borderId="6" xfId="110" applyFont="1" applyBorder="1" applyAlignment="1">
      <alignment vertical="top"/>
    </xf>
    <xf numFmtId="0" fontId="12" fillId="0" borderId="11" xfId="110" applyFont="1" applyBorder="1" applyAlignment="1">
      <alignment vertical="top"/>
    </xf>
    <xf numFmtId="0" fontId="12" fillId="0" borderId="15" xfId="110" applyFont="1" applyBorder="1" applyAlignment="1">
      <alignment vertical="top" wrapText="1"/>
    </xf>
    <xf numFmtId="0" fontId="12" fillId="0" borderId="0" xfId="110" applyFont="1" applyBorder="1" applyAlignment="1">
      <alignment vertical="top" wrapText="1"/>
    </xf>
    <xf numFmtId="0" fontId="12" fillId="0" borderId="10" xfId="110" applyFont="1" applyBorder="1" applyAlignment="1">
      <alignment vertical="top" wrapText="1"/>
    </xf>
    <xf numFmtId="0" fontId="13" fillId="0" borderId="0" xfId="110" applyFont="1"/>
    <xf numFmtId="49" fontId="12" fillId="2" borderId="4" xfId="110" applyNumberFormat="1" applyFont="1" applyFill="1" applyBorder="1" applyAlignment="1">
      <alignment horizontal="center" vertical="center" wrapText="1"/>
    </xf>
    <xf numFmtId="49" fontId="12" fillId="38" borderId="4" xfId="110" applyNumberFormat="1" applyFont="1" applyFill="1" applyBorder="1" applyAlignment="1">
      <alignment horizontal="center" vertical="center" wrapText="1"/>
    </xf>
    <xf numFmtId="0" fontId="12" fillId="0" borderId="6" xfId="110" applyFont="1" applyBorder="1" applyAlignment="1">
      <alignment horizontal="justify" vertical="top"/>
    </xf>
    <xf numFmtId="0" fontId="12" fillId="0" borderId="11" xfId="110" applyFont="1" applyBorder="1" applyAlignment="1">
      <alignment horizontal="justify" vertical="top"/>
    </xf>
    <xf numFmtId="0" fontId="4" fillId="0" borderId="6" xfId="110" applyBorder="1" applyAlignment="1">
      <alignment horizontal="justify" vertical="center" wrapText="1"/>
    </xf>
    <xf numFmtId="0" fontId="4" fillId="0" borderId="11" xfId="110" applyBorder="1" applyAlignment="1">
      <alignment horizontal="justify" vertical="center" wrapText="1"/>
    </xf>
    <xf numFmtId="0" fontId="9" fillId="0" borderId="0" xfId="110" applyFont="1" applyAlignment="1">
      <alignment vertical="center" wrapText="1"/>
    </xf>
    <xf numFmtId="3" fontId="12" fillId="2" borderId="4" xfId="110" applyNumberFormat="1" applyFont="1" applyFill="1" applyBorder="1" applyAlignment="1">
      <alignment horizontal="center" vertical="center" wrapText="1"/>
    </xf>
    <xf numFmtId="0" fontId="4" fillId="0" borderId="0" xfId="110" applyBorder="1" applyAlignment="1">
      <alignment horizontal="justify" vertical="center" wrapText="1"/>
    </xf>
    <xf numFmtId="0" fontId="13" fillId="0" borderId="15" xfId="110" applyFont="1" applyBorder="1" applyAlignment="1">
      <alignment horizontal="justify" vertical="center" wrapText="1"/>
    </xf>
    <xf numFmtId="0" fontId="14" fillId="2" borderId="9" xfId="110" applyFont="1" applyFill="1" applyBorder="1" applyAlignment="1">
      <alignment horizontal="center" vertical="center" wrapText="1"/>
    </xf>
    <xf numFmtId="0" fontId="13" fillId="0" borderId="8" xfId="110" applyFont="1" applyBorder="1" applyAlignment="1">
      <alignment horizontal="center" vertical="top"/>
    </xf>
    <xf numFmtId="0" fontId="13" fillId="0" borderId="13" xfId="110" applyFont="1" applyBorder="1" applyAlignment="1">
      <alignment horizontal="center" vertical="top"/>
    </xf>
    <xf numFmtId="0" fontId="13" fillId="0" borderId="9" xfId="110" applyFont="1" applyBorder="1" applyAlignment="1">
      <alignment horizontal="center" vertical="top"/>
    </xf>
    <xf numFmtId="0" fontId="12" fillId="0" borderId="15" xfId="110" applyFont="1" applyBorder="1" applyAlignment="1">
      <alignment horizontal="justify" vertical="top" wrapText="1"/>
    </xf>
    <xf numFmtId="0" fontId="12" fillId="0" borderId="0" xfId="110" applyFont="1" applyBorder="1" applyAlignment="1">
      <alignment horizontal="justify" vertical="top" wrapText="1"/>
    </xf>
    <xf numFmtId="0" fontId="12" fillId="0" borderId="10" xfId="110" applyFont="1" applyBorder="1" applyAlignment="1">
      <alignment horizontal="justify" vertical="top" wrapText="1"/>
    </xf>
    <xf numFmtId="0" fontId="12" fillId="0" borderId="0" xfId="110" applyFont="1" applyBorder="1" applyAlignment="1">
      <alignment horizontal="center" vertical="top"/>
    </xf>
    <xf numFmtId="3" fontId="61" fillId="0" borderId="6" xfId="110" applyNumberFormat="1" applyFont="1" applyBorder="1" applyAlignment="1">
      <alignment horizontal="center"/>
    </xf>
    <xf numFmtId="0" fontId="13" fillId="0" borderId="0" xfId="110" applyFont="1" applyBorder="1" applyAlignment="1"/>
    <xf numFmtId="0" fontId="63" fillId="0" borderId="0" xfId="110" applyFont="1" applyBorder="1" applyAlignment="1">
      <alignment horizontal="center" vertical="center"/>
    </xf>
    <xf numFmtId="0" fontId="13" fillId="0" borderId="0" xfId="110" applyFont="1" applyBorder="1" applyAlignment="1">
      <alignment horizontal="center" vertical="center" wrapText="1"/>
    </xf>
    <xf numFmtId="0" fontId="9" fillId="0" borderId="0" xfId="110" applyFont="1" applyAlignment="1">
      <alignment horizontal="center" vertical="center"/>
    </xf>
    <xf numFmtId="49" fontId="84" fillId="2" borderId="4" xfId="110" applyNumberFormat="1" applyFont="1" applyFill="1" applyBorder="1" applyAlignment="1">
      <alignment horizontal="center" vertical="center" wrapText="1"/>
    </xf>
    <xf numFmtId="49" fontId="14" fillId="38" borderId="5" xfId="110" applyNumberFormat="1" applyFont="1" applyFill="1" applyBorder="1" applyAlignment="1">
      <alignment horizontal="center" vertical="center" wrapText="1"/>
    </xf>
    <xf numFmtId="0" fontId="4" fillId="0" borderId="15" xfId="110" applyBorder="1" applyAlignment="1"/>
    <xf numFmtId="0" fontId="4" fillId="0" borderId="0" xfId="110" applyFont="1" applyBorder="1" applyAlignment="1"/>
    <xf numFmtId="0" fontId="61" fillId="0" borderId="0" xfId="110" applyFont="1" applyBorder="1" applyAlignment="1"/>
    <xf numFmtId="3" fontId="61" fillId="0" borderId="0" xfId="110" applyNumberFormat="1" applyFont="1" applyBorder="1" applyAlignment="1">
      <alignment horizontal="center"/>
    </xf>
    <xf numFmtId="0" fontId="4" fillId="0" borderId="10" xfId="110" applyBorder="1" applyAlignment="1"/>
    <xf numFmtId="0" fontId="63" fillId="0" borderId="0" xfId="110" applyFont="1" applyBorder="1" applyAlignment="1">
      <alignment horizontal="center"/>
    </xf>
    <xf numFmtId="3" fontId="63" fillId="0" borderId="0" xfId="110" applyNumberFormat="1" applyFont="1" applyBorder="1" applyAlignment="1">
      <alignment horizontal="center"/>
    </xf>
    <xf numFmtId="0" fontId="14" fillId="0" borderId="0" xfId="110" applyFont="1" applyBorder="1" applyAlignment="1">
      <alignment vertical="top"/>
    </xf>
    <xf numFmtId="3" fontId="49" fillId="0" borderId="4" xfId="0" applyNumberFormat="1" applyFont="1" applyBorder="1" applyAlignment="1">
      <alignment horizontal="center" vertical="center"/>
    </xf>
    <xf numFmtId="43" fontId="49" fillId="0" borderId="4" xfId="0" applyNumberFormat="1" applyFont="1" applyBorder="1" applyAlignment="1">
      <alignment horizontal="justify" vertical="center"/>
    </xf>
    <xf numFmtId="0" fontId="47" fillId="37" borderId="3" xfId="0" applyFont="1" applyFill="1" applyBorder="1" applyAlignment="1">
      <alignment horizontal="center" vertical="center"/>
    </xf>
    <xf numFmtId="0" fontId="47" fillId="37" borderId="3" xfId="0" applyFont="1" applyFill="1" applyBorder="1" applyAlignment="1">
      <alignment horizontal="justify" vertical="center"/>
    </xf>
    <xf numFmtId="43" fontId="47" fillId="37" borderId="3" xfId="0" applyNumberFormat="1" applyFont="1" applyFill="1" applyBorder="1" applyAlignment="1">
      <alignment horizontal="justify" vertical="center"/>
    </xf>
    <xf numFmtId="0" fontId="47" fillId="37" borderId="11" xfId="0" applyFont="1" applyFill="1" applyBorder="1" applyAlignment="1">
      <alignment horizontal="justify" vertical="center"/>
    </xf>
    <xf numFmtId="0" fontId="50" fillId="0" borderId="0" xfId="12" applyFont="1"/>
    <xf numFmtId="43" fontId="50" fillId="0" borderId="4" xfId="12" applyNumberFormat="1" applyFont="1" applyBorder="1" applyAlignment="1">
      <alignment horizontal="right" vertical="center"/>
    </xf>
    <xf numFmtId="0" fontId="46" fillId="0" borderId="4" xfId="12" applyFont="1" applyBorder="1" applyAlignment="1">
      <alignment horizontal="justify" vertical="center" wrapText="1"/>
    </xf>
    <xf numFmtId="0" fontId="50" fillId="0" borderId="4" xfId="12" applyFont="1" applyBorder="1" applyAlignment="1">
      <alignment horizontal="justify" vertical="center"/>
    </xf>
    <xf numFmtId="0" fontId="50" fillId="0" borderId="4" xfId="12" applyFont="1" applyBorder="1" applyAlignment="1">
      <alignment horizontal="justify" vertical="center" wrapText="1"/>
    </xf>
    <xf numFmtId="0" fontId="50" fillId="0" borderId="4" xfId="12" applyFont="1" applyBorder="1"/>
    <xf numFmtId="0" fontId="46" fillId="37" borderId="4" xfId="12" applyFont="1" applyFill="1" applyBorder="1" applyAlignment="1">
      <alignment horizontal="center" vertical="center" wrapText="1"/>
    </xf>
    <xf numFmtId="0" fontId="50" fillId="37" borderId="4" xfId="12" applyFont="1" applyFill="1" applyBorder="1"/>
    <xf numFmtId="43" fontId="50" fillId="0" borderId="4" xfId="0" quotePrefix="1" applyNumberFormat="1" applyFont="1" applyBorder="1" applyAlignment="1">
      <alignment horizontal="right" vertical="center"/>
    </xf>
    <xf numFmtId="43" fontId="46" fillId="37" borderId="4" xfId="12" applyNumberFormat="1" applyFont="1" applyFill="1" applyBorder="1" applyAlignment="1">
      <alignment horizontal="justify" vertical="center"/>
    </xf>
    <xf numFmtId="0" fontId="45" fillId="0" borderId="3" xfId="0" applyFont="1" applyBorder="1" applyAlignment="1">
      <alignment vertical="center" wrapText="1"/>
    </xf>
    <xf numFmtId="4" fontId="45" fillId="0" borderId="3" xfId="0" applyNumberFormat="1" applyFont="1" applyBorder="1" applyAlignment="1">
      <alignment vertical="center" wrapText="1"/>
    </xf>
    <xf numFmtId="0" fontId="54" fillId="0" borderId="4" xfId="0" applyFont="1" applyFill="1" applyBorder="1" applyAlignment="1">
      <alignment horizontal="center" vertical="center" wrapText="1"/>
    </xf>
    <xf numFmtId="0" fontId="57" fillId="0" borderId="4" xfId="0" applyFont="1" applyBorder="1" applyAlignment="1">
      <alignment horizontal="justify" vertical="center" wrapText="1"/>
    </xf>
    <xf numFmtId="0" fontId="57" fillId="36" borderId="4" xfId="0" applyFont="1" applyFill="1" applyBorder="1" applyAlignment="1">
      <alignment horizontal="justify" vertical="center" wrapText="1"/>
    </xf>
    <xf numFmtId="4" fontId="45" fillId="0" borderId="2" xfId="0" applyNumberFormat="1" applyFont="1" applyBorder="1" applyAlignment="1">
      <alignment horizontal="right" vertical="center" wrapText="1" indent="1"/>
    </xf>
    <xf numFmtId="4" fontId="45" fillId="0" borderId="1" xfId="0" applyNumberFormat="1" applyFont="1" applyBorder="1" applyAlignment="1">
      <alignment horizontal="right" vertical="center" wrapText="1" indent="1"/>
    </xf>
    <xf numFmtId="171" fontId="49" fillId="0" borderId="4" xfId="0" applyNumberFormat="1" applyFont="1" applyBorder="1" applyAlignment="1">
      <alignment horizontal="center" vertical="center" wrapText="1"/>
    </xf>
    <xf numFmtId="0" fontId="47" fillId="37" borderId="28" xfId="107" applyFont="1" applyFill="1" applyBorder="1" applyAlignment="1">
      <alignment vertical="center"/>
    </xf>
    <xf numFmtId="0" fontId="47" fillId="37" borderId="0" xfId="108" applyFont="1" applyFill="1" applyBorder="1" applyAlignment="1">
      <alignment vertical="center"/>
    </xf>
    <xf numFmtId="43" fontId="47" fillId="37" borderId="0" xfId="109" applyFont="1" applyFill="1" applyBorder="1" applyAlignment="1">
      <alignment horizontal="center" vertical="center"/>
    </xf>
    <xf numFmtId="170" fontId="47" fillId="37" borderId="0" xfId="109" applyNumberFormat="1" applyFont="1" applyFill="1" applyBorder="1" applyAlignment="1">
      <alignment horizontal="center" vertical="center"/>
    </xf>
    <xf numFmtId="169" fontId="47" fillId="37" borderId="29" xfId="109" applyNumberFormat="1" applyFont="1" applyFill="1" applyBorder="1" applyAlignment="1">
      <alignment horizontal="center" vertical="center"/>
    </xf>
    <xf numFmtId="0" fontId="46" fillId="37" borderId="4" xfId="0" applyFont="1" applyFill="1" applyBorder="1" applyAlignment="1">
      <alignment horizontal="center" vertical="center" wrapText="1"/>
    </xf>
    <xf numFmtId="0" fontId="46" fillId="37" borderId="4" xfId="0" applyFont="1" applyFill="1" applyBorder="1" applyAlignment="1">
      <alignment vertical="center" wrapText="1"/>
    </xf>
    <xf numFmtId="4" fontId="46" fillId="37" borderId="4" xfId="0" applyNumberFormat="1" applyFont="1" applyFill="1" applyBorder="1" applyAlignment="1">
      <alignment horizontal="right" vertical="center" wrapText="1" indent="1"/>
    </xf>
    <xf numFmtId="43" fontId="49" fillId="0" borderId="4" xfId="1" applyFont="1" applyBorder="1" applyAlignment="1">
      <alignment horizontal="right" vertical="center" wrapText="1" indent="1"/>
    </xf>
    <xf numFmtId="0" fontId="49" fillId="0" borderId="3" xfId="8" applyFont="1" applyBorder="1" applyAlignment="1">
      <alignment horizontal="center" vertical="center"/>
    </xf>
    <xf numFmtId="0" fontId="49" fillId="0" borderId="3" xfId="8" applyFont="1" applyBorder="1" applyAlignment="1">
      <alignment vertical="center" wrapText="1"/>
    </xf>
    <xf numFmtId="0" fontId="49" fillId="0" borderId="3" xfId="8" applyFont="1" applyBorder="1" applyAlignment="1">
      <alignment horizontal="center" vertical="center" wrapText="1"/>
    </xf>
    <xf numFmtId="43" fontId="49" fillId="0" borderId="3" xfId="2" applyNumberFormat="1" applyFont="1" applyBorder="1" applyAlignment="1">
      <alignment vertical="center"/>
    </xf>
    <xf numFmtId="0" fontId="12" fillId="0" borderId="14" xfId="110" applyFont="1" applyBorder="1" applyAlignment="1">
      <alignment horizontal="justify" vertical="top"/>
    </xf>
    <xf numFmtId="0" fontId="12" fillId="0" borderId="6" xfId="110" applyFont="1" applyBorder="1" applyAlignment="1">
      <alignment horizontal="justify" vertical="top"/>
    </xf>
    <xf numFmtId="0" fontId="12" fillId="0" borderId="11" xfId="110" applyFont="1" applyBorder="1" applyAlignment="1">
      <alignment horizontal="justify" vertical="top"/>
    </xf>
    <xf numFmtId="0" fontId="14" fillId="0" borderId="13" xfId="110" applyFont="1" applyBorder="1" applyAlignment="1">
      <alignment horizontal="center" vertical="center"/>
    </xf>
    <xf numFmtId="0" fontId="14" fillId="0" borderId="9" xfId="110" quotePrefix="1" applyFont="1" applyBorder="1" applyAlignment="1">
      <alignment horizontal="justify" vertical="center"/>
    </xf>
    <xf numFmtId="0" fontId="9" fillId="0" borderId="14" xfId="110" applyFont="1" applyBorder="1"/>
    <xf numFmtId="0" fontId="9" fillId="0" borderId="6" xfId="110" applyFont="1" applyBorder="1"/>
    <xf numFmtId="0" fontId="9" fillId="0" borderId="11" xfId="110" applyFont="1" applyBorder="1"/>
    <xf numFmtId="0" fontId="12" fillId="0" borderId="15" xfId="110" applyFont="1" applyBorder="1" applyAlignment="1">
      <alignment vertical="top"/>
    </xf>
    <xf numFmtId="0" fontId="12" fillId="0" borderId="0" xfId="110" applyFont="1" applyBorder="1" applyAlignment="1">
      <alignment vertical="top"/>
    </xf>
    <xf numFmtId="0" fontId="12" fillId="0" borderId="10" xfId="110" applyFont="1" applyBorder="1" applyAlignment="1">
      <alignment vertical="top"/>
    </xf>
    <xf numFmtId="0" fontId="4" fillId="0" borderId="0" xfId="110" applyBorder="1" applyAlignment="1">
      <alignment horizontal="justify" vertical="center" wrapText="1"/>
    </xf>
    <xf numFmtId="2" fontId="12" fillId="0" borderId="0" xfId="110" applyNumberFormat="1" applyFont="1" applyFill="1" applyBorder="1" applyAlignment="1">
      <alignment horizontal="justify" vertical="center" wrapText="1"/>
    </xf>
    <xf numFmtId="0" fontId="12" fillId="0" borderId="0" xfId="110" applyFont="1" applyBorder="1" applyAlignment="1">
      <alignment horizontal="justify" vertical="top" wrapText="1"/>
    </xf>
    <xf numFmtId="171" fontId="49" fillId="0" borderId="4" xfId="0" applyNumberFormat="1" applyFont="1" applyFill="1" applyBorder="1" applyAlignment="1">
      <alignment horizontal="center" vertical="center" wrapText="1"/>
    </xf>
    <xf numFmtId="43" fontId="49" fillId="0" borderId="4" xfId="1" applyFont="1" applyFill="1" applyBorder="1" applyAlignment="1">
      <alignment horizontal="right" vertical="center" wrapText="1" indent="1"/>
    </xf>
    <xf numFmtId="0" fontId="56" fillId="0" borderId="4" xfId="0" applyFont="1" applyFill="1" applyBorder="1" applyAlignment="1">
      <alignment horizontal="justify" vertical="center" wrapText="1"/>
    </xf>
    <xf numFmtId="0" fontId="56" fillId="35" borderId="4" xfId="0" applyFont="1" applyFill="1" applyBorder="1" applyAlignment="1">
      <alignment horizontal="justify" vertical="center" wrapText="1"/>
    </xf>
    <xf numFmtId="0" fontId="54" fillId="0" borderId="4" xfId="0" applyFont="1" applyFill="1" applyBorder="1" applyAlignment="1">
      <alignment horizontal="justify" vertical="center" wrapText="1"/>
    </xf>
    <xf numFmtId="0" fontId="54" fillId="35" borderId="4" xfId="0" applyFont="1" applyFill="1" applyBorder="1" applyAlignment="1">
      <alignment horizontal="justify" vertical="center" wrapText="1"/>
    </xf>
    <xf numFmtId="0" fontId="49" fillId="0" borderId="3" xfId="0" applyFont="1" applyBorder="1" applyAlignment="1">
      <alignment horizontal="justify" vertical="center" wrapText="1"/>
    </xf>
    <xf numFmtId="0" fontId="4" fillId="0" borderId="15" xfId="110" applyFont="1" applyBorder="1"/>
    <xf numFmtId="0" fontId="4" fillId="0" borderId="10" xfId="110" applyFont="1" applyBorder="1"/>
    <xf numFmtId="0" fontId="0" fillId="0" borderId="0" xfId="0" applyBorder="1" applyAlignment="1">
      <alignment vertical="center" wrapText="1"/>
    </xf>
    <xf numFmtId="0" fontId="12" fillId="0" borderId="13" xfId="110" applyFont="1" applyBorder="1" applyAlignment="1">
      <alignment vertical="top"/>
    </xf>
    <xf numFmtId="0" fontId="13" fillId="0" borderId="0" xfId="110" applyFont="1" applyBorder="1" applyAlignment="1">
      <alignment horizontal="justify" vertical="center" wrapText="1"/>
    </xf>
    <xf numFmtId="0" fontId="12" fillId="0" borderId="5" xfId="110" applyFont="1" applyFill="1" applyBorder="1" applyAlignment="1">
      <alignment horizontal="justify" vertical="top" wrapText="1"/>
    </xf>
    <xf numFmtId="0" fontId="4" fillId="0" borderId="7" xfId="110" applyFill="1" applyBorder="1" applyAlignment="1">
      <alignment horizontal="justify"/>
    </xf>
    <xf numFmtId="0" fontId="4" fillId="0" borderId="12" xfId="110" applyFill="1" applyBorder="1" applyAlignment="1">
      <alignment horizontal="justify"/>
    </xf>
    <xf numFmtId="0" fontId="64"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51" fillId="0" borderId="13" xfId="0" applyFont="1" applyBorder="1" applyAlignment="1">
      <alignment horizontal="center" vertical="center"/>
    </xf>
    <xf numFmtId="0" fontId="63" fillId="0" borderId="0" xfId="0" applyFont="1" applyAlignment="1">
      <alignment horizontal="center" vertical="center" wrapText="1"/>
    </xf>
    <xf numFmtId="0" fontId="0" fillId="0" borderId="0" xfId="0" applyAlignment="1">
      <alignment horizontal="center" vertical="center" wrapText="1"/>
    </xf>
    <xf numFmtId="0" fontId="47" fillId="2" borderId="2"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6" fillId="0" borderId="5" xfId="0" applyFont="1" applyBorder="1" applyAlignment="1">
      <alignment horizontal="justify" vertical="center"/>
    </xf>
    <xf numFmtId="0" fontId="46" fillId="0" borderId="7" xfId="0" applyFont="1" applyBorder="1" applyAlignment="1">
      <alignment horizontal="justify" vertical="center"/>
    </xf>
    <xf numFmtId="0" fontId="46" fillId="0" borderId="12" xfId="0" applyFont="1" applyBorder="1" applyAlignment="1">
      <alignment horizontal="justify" vertical="center"/>
    </xf>
    <xf numFmtId="0" fontId="47" fillId="2" borderId="8" xfId="0" applyFont="1" applyFill="1" applyBorder="1" applyAlignment="1">
      <alignment horizontal="justify" vertical="center" wrapText="1"/>
    </xf>
    <xf numFmtId="0" fontId="47" fillId="2" borderId="9" xfId="0" applyFont="1" applyFill="1" applyBorder="1" applyAlignment="1">
      <alignment horizontal="justify" vertical="center" wrapText="1"/>
    </xf>
    <xf numFmtId="0" fontId="47" fillId="2" borderId="14" xfId="0" applyFont="1" applyFill="1" applyBorder="1" applyAlignment="1">
      <alignment horizontal="justify" vertical="center" wrapText="1"/>
    </xf>
    <xf numFmtId="0" fontId="47" fillId="2" borderId="11" xfId="0" applyFont="1" applyFill="1" applyBorder="1" applyAlignment="1">
      <alignment horizontal="justify" vertical="center" wrapText="1"/>
    </xf>
    <xf numFmtId="0" fontId="47" fillId="2" borderId="5" xfId="0" applyFont="1" applyFill="1" applyBorder="1" applyAlignment="1">
      <alignment horizontal="center" vertical="center"/>
    </xf>
    <xf numFmtId="0" fontId="47" fillId="2" borderId="7" xfId="0" applyFont="1" applyFill="1" applyBorder="1" applyAlignment="1">
      <alignment horizontal="center" vertical="center"/>
    </xf>
    <xf numFmtId="0" fontId="47" fillId="2" borderId="12" xfId="0" applyFont="1" applyFill="1" applyBorder="1" applyAlignment="1">
      <alignment horizontal="center" vertical="center"/>
    </xf>
    <xf numFmtId="0" fontId="55" fillId="2" borderId="3"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2" xfId="0" applyFont="1" applyFill="1" applyBorder="1" applyAlignment="1">
      <alignment horizontal="center" wrapText="1"/>
    </xf>
    <xf numFmtId="0" fontId="47" fillId="2" borderId="3" xfId="0" applyFont="1" applyFill="1" applyBorder="1" applyAlignment="1">
      <alignment horizontal="center" wrapText="1"/>
    </xf>
    <xf numFmtId="0" fontId="47" fillId="0" borderId="5" xfId="0" applyFont="1" applyBorder="1" applyAlignment="1">
      <alignment horizontal="justify" vertical="center"/>
    </xf>
    <xf numFmtId="0" fontId="47" fillId="0" borderId="7" xfId="0" applyFont="1" applyBorder="1" applyAlignment="1">
      <alignment horizontal="justify" vertical="center"/>
    </xf>
    <xf numFmtId="0" fontId="47" fillId="0" borderId="12" xfId="0" applyFont="1" applyBorder="1" applyAlignment="1">
      <alignment horizontal="justify" vertical="center"/>
    </xf>
    <xf numFmtId="0" fontId="47" fillId="2" borderId="12" xfId="0" applyFont="1" applyFill="1" applyBorder="1" applyAlignment="1">
      <alignment horizontal="center" vertical="center" wrapText="1"/>
    </xf>
    <xf numFmtId="0" fontId="44" fillId="2" borderId="8" xfId="8" applyFont="1" applyFill="1" applyBorder="1" applyAlignment="1">
      <alignment horizontal="center" vertical="center" wrapText="1"/>
    </xf>
    <xf numFmtId="0" fontId="44" fillId="2" borderId="13" xfId="8" applyFont="1" applyFill="1" applyBorder="1" applyAlignment="1">
      <alignment horizontal="center" vertical="center" wrapText="1"/>
    </xf>
    <xf numFmtId="0" fontId="44" fillId="2" borderId="9" xfId="8" applyFont="1" applyFill="1" applyBorder="1" applyAlignment="1">
      <alignment horizontal="center" vertical="center" wrapText="1"/>
    </xf>
    <xf numFmtId="0" fontId="44" fillId="2" borderId="14" xfId="8" applyFont="1" applyFill="1" applyBorder="1" applyAlignment="1">
      <alignment horizontal="center" vertical="center" wrapText="1"/>
    </xf>
    <xf numFmtId="0" fontId="44" fillId="2" borderId="6" xfId="8" applyFont="1" applyFill="1" applyBorder="1" applyAlignment="1">
      <alignment horizontal="center" vertical="center" wrapText="1"/>
    </xf>
    <xf numFmtId="0" fontId="44" fillId="2" borderId="11" xfId="8" applyFont="1" applyFill="1" applyBorder="1" applyAlignment="1">
      <alignment horizontal="center" vertical="center" wrapText="1"/>
    </xf>
    <xf numFmtId="0" fontId="46" fillId="2" borderId="1" xfId="8" applyFont="1" applyFill="1" applyBorder="1" applyAlignment="1">
      <alignment horizontal="center" vertical="center" wrapText="1"/>
    </xf>
    <xf numFmtId="0" fontId="50" fillId="2" borderId="1" xfId="8" applyFont="1" applyFill="1" applyBorder="1" applyAlignment="1">
      <alignment horizontal="center" vertical="center" wrapText="1"/>
    </xf>
    <xf numFmtId="0" fontId="50" fillId="2" borderId="3" xfId="8" applyFont="1" applyFill="1" applyBorder="1" applyAlignment="1">
      <alignment horizontal="center" vertical="center" wrapText="1"/>
    </xf>
    <xf numFmtId="0" fontId="45" fillId="0" borderId="7" xfId="0" applyFont="1" applyBorder="1" applyAlignment="1">
      <alignment horizontal="justify"/>
    </xf>
    <xf numFmtId="0" fontId="45" fillId="0" borderId="12" xfId="0" applyFont="1" applyBorder="1" applyAlignment="1">
      <alignment horizontal="justify"/>
    </xf>
    <xf numFmtId="0" fontId="46" fillId="0" borderId="5" xfId="8" applyFont="1" applyBorder="1" applyAlignment="1">
      <alignment horizontal="justify" vertical="center"/>
    </xf>
    <xf numFmtId="0" fontId="46" fillId="0" borderId="7" xfId="8" applyFont="1" applyBorder="1" applyAlignment="1">
      <alignment horizontal="justify" vertical="center"/>
    </xf>
    <xf numFmtId="0" fontId="46" fillId="0" borderId="12" xfId="8" applyFont="1" applyBorder="1" applyAlignment="1">
      <alignment horizontal="justify" vertical="center"/>
    </xf>
    <xf numFmtId="0" fontId="46" fillId="2" borderId="2" xfId="8" applyFont="1" applyFill="1" applyBorder="1" applyAlignment="1">
      <alignment horizontal="center" vertical="center"/>
    </xf>
    <xf numFmtId="0" fontId="46" fillId="2" borderId="1" xfId="8" applyFont="1" applyFill="1" applyBorder="1" applyAlignment="1">
      <alignment horizontal="center" vertical="center"/>
    </xf>
    <xf numFmtId="0" fontId="46" fillId="2" borderId="3" xfId="8" applyFont="1" applyFill="1" applyBorder="1" applyAlignment="1">
      <alignment horizontal="center" vertical="center"/>
    </xf>
    <xf numFmtId="0" fontId="46" fillId="2" borderId="5" xfId="8" applyFont="1" applyFill="1" applyBorder="1" applyAlignment="1">
      <alignment horizontal="center" vertical="center" wrapText="1"/>
    </xf>
    <xf numFmtId="0" fontId="46" fillId="2" borderId="7" xfId="8" applyFont="1" applyFill="1" applyBorder="1" applyAlignment="1">
      <alignment horizontal="center" vertical="center" wrapText="1"/>
    </xf>
    <xf numFmtId="0" fontId="46" fillId="2" borderId="12" xfId="8" applyFont="1" applyFill="1" applyBorder="1" applyAlignment="1">
      <alignment horizontal="center" vertical="center" wrapText="1"/>
    </xf>
    <xf numFmtId="0" fontId="46" fillId="2" borderId="5" xfId="8" applyFont="1" applyFill="1" applyBorder="1" applyAlignment="1">
      <alignment horizontal="center" wrapText="1"/>
    </xf>
    <xf numFmtId="0" fontId="46" fillId="2" borderId="7" xfId="8" applyFont="1" applyFill="1" applyBorder="1" applyAlignment="1">
      <alignment horizontal="center" wrapText="1"/>
    </xf>
    <xf numFmtId="0" fontId="46" fillId="2" borderId="12" xfId="8" applyFont="1" applyFill="1" applyBorder="1" applyAlignment="1">
      <alignment horizontal="center" wrapText="1"/>
    </xf>
    <xf numFmtId="0" fontId="16" fillId="0" borderId="15" xfId="110" applyFont="1" applyBorder="1" applyAlignment="1">
      <alignment horizontal="justify" vertical="center" wrapText="1"/>
    </xf>
    <xf numFmtId="0" fontId="16" fillId="0" borderId="0" xfId="110" quotePrefix="1" applyFont="1" applyBorder="1" applyAlignment="1">
      <alignment horizontal="justify" vertical="center"/>
    </xf>
    <xf numFmtId="0" fontId="16" fillId="0" borderId="10" xfId="110" quotePrefix="1" applyFont="1" applyBorder="1" applyAlignment="1">
      <alignment horizontal="justify" vertical="center"/>
    </xf>
    <xf numFmtId="0" fontId="10" fillId="2" borderId="5" xfId="110" applyFont="1" applyFill="1" applyBorder="1" applyAlignment="1">
      <alignment horizontal="center" vertical="center" wrapText="1"/>
    </xf>
    <xf numFmtId="0" fontId="10" fillId="2" borderId="7" xfId="110" applyFont="1" applyFill="1" applyBorder="1" applyAlignment="1">
      <alignment horizontal="center" vertical="center" wrapText="1"/>
    </xf>
    <xf numFmtId="0" fontId="10" fillId="2" borderId="12" xfId="110" applyFont="1" applyFill="1" applyBorder="1" applyAlignment="1">
      <alignment horizontal="center" vertical="center" wrapText="1"/>
    </xf>
    <xf numFmtId="0" fontId="12" fillId="0" borderId="5" xfId="110" applyFont="1" applyBorder="1" applyAlignment="1">
      <alignment horizontal="justify" vertical="center"/>
    </xf>
    <xf numFmtId="0" fontId="12" fillId="0" borderId="7" xfId="110" applyFont="1" applyBorder="1" applyAlignment="1">
      <alignment horizontal="justify" vertical="center"/>
    </xf>
    <xf numFmtId="0" fontId="12" fillId="0" borderId="12" xfId="110" applyFont="1" applyBorder="1" applyAlignment="1">
      <alignment horizontal="justify" vertical="center"/>
    </xf>
    <xf numFmtId="0" fontId="14" fillId="2" borderId="5" xfId="110" applyFont="1" applyFill="1" applyBorder="1" applyAlignment="1">
      <alignment horizontal="justify" vertical="center" wrapText="1"/>
    </xf>
    <xf numFmtId="0" fontId="14" fillId="2" borderId="7" xfId="110" applyFont="1" applyFill="1" applyBorder="1" applyAlignment="1">
      <alignment horizontal="justify" vertical="center" wrapText="1"/>
    </xf>
    <xf numFmtId="0" fontId="14" fillId="2" borderId="12" xfId="110" applyFont="1" applyFill="1" applyBorder="1" applyAlignment="1">
      <alignment horizontal="justify" vertical="center" wrapText="1"/>
    </xf>
    <xf numFmtId="0" fontId="14" fillId="0" borderId="14" xfId="110" quotePrefix="1" applyFont="1" applyBorder="1" applyAlignment="1">
      <alignment horizontal="justify" vertical="center"/>
    </xf>
    <xf numFmtId="0" fontId="14" fillId="0" borderId="6" xfId="110" quotePrefix="1" applyFont="1" applyBorder="1" applyAlignment="1">
      <alignment horizontal="justify" vertical="center"/>
    </xf>
    <xf numFmtId="0" fontId="14" fillId="0" borderId="11" xfId="110" quotePrefix="1" applyFont="1" applyBorder="1" applyAlignment="1">
      <alignment horizontal="justify" vertical="center"/>
    </xf>
    <xf numFmtId="0" fontId="16" fillId="0" borderId="15" xfId="110" applyFont="1" applyBorder="1" applyAlignment="1">
      <alignment horizontal="justify" vertical="top" wrapText="1"/>
    </xf>
    <xf numFmtId="0" fontId="16" fillId="0" borderId="0" xfId="110" quotePrefix="1" applyFont="1" applyBorder="1" applyAlignment="1">
      <alignment horizontal="justify" vertical="top" wrapText="1"/>
    </xf>
    <xf numFmtId="0" fontId="16" fillId="0" borderId="10" xfId="110" quotePrefix="1" applyFont="1" applyBorder="1" applyAlignment="1">
      <alignment horizontal="justify" vertical="top" wrapText="1"/>
    </xf>
    <xf numFmtId="2" fontId="13" fillId="0" borderId="15" xfId="110" applyNumberFormat="1" applyFont="1" applyBorder="1" applyAlignment="1">
      <alignment horizontal="justify" vertical="center"/>
    </xf>
    <xf numFmtId="2" fontId="13" fillId="0" borderId="0" xfId="110" quotePrefix="1" applyNumberFormat="1" applyFont="1" applyBorder="1" applyAlignment="1">
      <alignment horizontal="justify" vertical="center"/>
    </xf>
    <xf numFmtId="2" fontId="13" fillId="0" borderId="10" xfId="110" quotePrefix="1" applyNumberFormat="1" applyFont="1" applyBorder="1" applyAlignment="1">
      <alignment horizontal="justify" vertical="center"/>
    </xf>
    <xf numFmtId="0" fontId="14" fillId="0" borderId="15" xfId="110" quotePrefix="1" applyFont="1" applyBorder="1" applyAlignment="1">
      <alignment horizontal="justify" vertical="center"/>
    </xf>
    <xf numFmtId="0" fontId="14" fillId="0" borderId="0" xfId="110" quotePrefix="1" applyFont="1" applyBorder="1" applyAlignment="1">
      <alignment horizontal="justify" vertical="center"/>
    </xf>
    <xf numFmtId="0" fontId="14" fillId="0" borderId="10" xfId="110" quotePrefix="1" applyFont="1" applyBorder="1" applyAlignment="1">
      <alignment horizontal="justify" vertical="center"/>
    </xf>
    <xf numFmtId="2" fontId="13" fillId="0" borderId="15" xfId="110" applyNumberFormat="1" applyFont="1" applyBorder="1" applyAlignment="1">
      <alignment horizontal="justify" vertical="center" wrapText="1"/>
    </xf>
    <xf numFmtId="0" fontId="14" fillId="2" borderId="8" xfId="110" applyFont="1" applyFill="1" applyBorder="1" applyAlignment="1">
      <alignment horizontal="center" vertical="center" wrapText="1"/>
    </xf>
    <xf numFmtId="0" fontId="14" fillId="2" borderId="14" xfId="110" applyFont="1" applyFill="1" applyBorder="1" applyAlignment="1">
      <alignment horizontal="center" vertical="center" wrapText="1"/>
    </xf>
    <xf numFmtId="0" fontId="14" fillId="2" borderId="2" xfId="110" applyFont="1" applyFill="1" applyBorder="1" applyAlignment="1">
      <alignment horizontal="center" vertical="center" wrapText="1"/>
    </xf>
    <xf numFmtId="0" fontId="14" fillId="2" borderId="3" xfId="110" applyFont="1" applyFill="1" applyBorder="1" applyAlignment="1">
      <alignment horizontal="center" vertical="center" wrapText="1"/>
    </xf>
    <xf numFmtId="0" fontId="14" fillId="2" borderId="5" xfId="110" applyFont="1" applyFill="1" applyBorder="1" applyAlignment="1">
      <alignment horizontal="center" vertical="center" wrapText="1"/>
    </xf>
    <xf numFmtId="0" fontId="14" fillId="2" borderId="7" xfId="110" applyFont="1" applyFill="1" applyBorder="1" applyAlignment="1">
      <alignment horizontal="center" vertical="center" wrapText="1"/>
    </xf>
    <xf numFmtId="0" fontId="14" fillId="2" borderId="12" xfId="110" applyFont="1" applyFill="1" applyBorder="1" applyAlignment="1">
      <alignment horizontal="center" vertical="center" wrapText="1"/>
    </xf>
    <xf numFmtId="0" fontId="12" fillId="0" borderId="15" xfId="110" applyFont="1" applyFill="1" applyBorder="1" applyAlignment="1">
      <alignment horizontal="justify" vertical="center" wrapText="1"/>
    </xf>
    <xf numFmtId="0" fontId="12" fillId="0" borderId="0" xfId="110" applyFont="1" applyFill="1" applyBorder="1" applyAlignment="1">
      <alignment horizontal="justify" vertical="center" wrapText="1"/>
    </xf>
    <xf numFmtId="0" fontId="12" fillId="0" borderId="10" xfId="110" applyFont="1" applyFill="1" applyBorder="1" applyAlignment="1">
      <alignment horizontal="justify" vertical="center" wrapText="1"/>
    </xf>
    <xf numFmtId="0" fontId="12" fillId="0" borderId="15" xfId="110" applyFont="1" applyBorder="1" applyAlignment="1">
      <alignment horizontal="justify" vertical="center" wrapText="1"/>
    </xf>
    <xf numFmtId="0" fontId="12" fillId="0" borderId="0" xfId="110" applyFont="1" applyBorder="1" applyAlignment="1">
      <alignment horizontal="justify" vertical="center" wrapText="1"/>
    </xf>
    <xf numFmtId="0" fontId="12" fillId="0" borderId="10" xfId="110" applyFont="1" applyBorder="1" applyAlignment="1">
      <alignment horizontal="justify" vertical="center" wrapText="1"/>
    </xf>
    <xf numFmtId="0" fontId="12" fillId="0" borderId="5" xfId="110" applyFont="1" applyFill="1" applyBorder="1" applyAlignment="1">
      <alignment horizontal="left" vertical="center" wrapText="1"/>
    </xf>
    <xf numFmtId="0" fontId="12" fillId="0" borderId="7" xfId="110" applyFont="1" applyFill="1" applyBorder="1" applyAlignment="1">
      <alignment horizontal="left" vertical="center" wrapText="1"/>
    </xf>
    <xf numFmtId="0" fontId="12" fillId="0" borderId="12" xfId="110" applyFont="1" applyFill="1" applyBorder="1" applyAlignment="1">
      <alignment horizontal="left" vertical="center" wrapText="1"/>
    </xf>
    <xf numFmtId="0" fontId="13" fillId="0" borderId="8" xfId="110" applyFont="1" applyBorder="1" applyAlignment="1">
      <alignment horizontal="center" vertical="top"/>
    </xf>
    <xf numFmtId="0" fontId="13" fillId="0" borderId="13" xfId="110" applyFont="1" applyBorder="1" applyAlignment="1">
      <alignment horizontal="center" vertical="top"/>
    </xf>
    <xf numFmtId="0" fontId="13" fillId="0" borderId="9" xfId="110" applyFont="1" applyBorder="1" applyAlignment="1">
      <alignment horizontal="center" vertical="top"/>
    </xf>
    <xf numFmtId="0" fontId="12" fillId="0" borderId="15" xfId="110" applyFont="1" applyBorder="1" applyAlignment="1">
      <alignment vertical="top"/>
    </xf>
    <xf numFmtId="0" fontId="12" fillId="0" borderId="0" xfId="110" applyFont="1" applyBorder="1" applyAlignment="1">
      <alignment vertical="top"/>
    </xf>
    <xf numFmtId="0" fontId="12" fillId="0" borderId="10" xfId="110" applyFont="1" applyBorder="1" applyAlignment="1">
      <alignment vertical="top"/>
    </xf>
    <xf numFmtId="0" fontId="12" fillId="0" borderId="14" xfId="110" applyFont="1" applyBorder="1" applyAlignment="1">
      <alignment vertical="top"/>
    </xf>
    <xf numFmtId="0" fontId="12" fillId="0" borderId="6" xfId="110" applyFont="1" applyBorder="1" applyAlignment="1">
      <alignment vertical="top"/>
    </xf>
    <xf numFmtId="0" fontId="12" fillId="0" borderId="11" xfId="110" applyFont="1" applyBorder="1" applyAlignment="1">
      <alignment vertical="top"/>
    </xf>
    <xf numFmtId="2" fontId="13" fillId="0" borderId="15" xfId="110" applyNumberFormat="1" applyFont="1" applyFill="1" applyBorder="1" applyAlignment="1">
      <alignment horizontal="justify" vertical="center" wrapText="1"/>
    </xf>
    <xf numFmtId="2" fontId="13" fillId="0" borderId="0" xfId="110" applyNumberFormat="1" applyFont="1" applyFill="1" applyBorder="1" applyAlignment="1">
      <alignment horizontal="justify" vertical="center" wrapText="1"/>
    </xf>
    <xf numFmtId="2" fontId="13" fillId="0" borderId="10" xfId="110" applyNumberFormat="1" applyFont="1" applyFill="1" applyBorder="1" applyAlignment="1">
      <alignment horizontal="justify" vertical="center" wrapText="1"/>
    </xf>
    <xf numFmtId="0" fontId="12" fillId="0" borderId="15" xfId="110" applyFont="1" applyFill="1" applyBorder="1" applyAlignment="1">
      <alignment horizontal="justify" vertical="top" wrapText="1"/>
    </xf>
    <xf numFmtId="0" fontId="12" fillId="0" borderId="0" xfId="110" applyFont="1" applyFill="1" applyBorder="1" applyAlignment="1">
      <alignment horizontal="justify" vertical="top" wrapText="1"/>
    </xf>
    <xf numFmtId="0" fontId="12" fillId="0" borderId="10" xfId="110" applyFont="1" applyFill="1" applyBorder="1" applyAlignment="1">
      <alignment horizontal="justify" vertical="top" wrapText="1"/>
    </xf>
    <xf numFmtId="0" fontId="4" fillId="0" borderId="0" xfId="110" applyBorder="1" applyAlignment="1">
      <alignment horizontal="justify" vertical="center" wrapText="1"/>
    </xf>
    <xf numFmtId="0" fontId="4" fillId="0" borderId="10" xfId="110" applyBorder="1" applyAlignment="1">
      <alignment horizontal="justify" vertical="center" wrapText="1"/>
    </xf>
    <xf numFmtId="0" fontId="14" fillId="0" borderId="14" xfId="110" applyFont="1" applyBorder="1" applyAlignment="1">
      <alignment vertical="top"/>
    </xf>
    <xf numFmtId="0" fontId="14" fillId="0" borderId="6" xfId="110" applyFont="1" applyBorder="1" applyAlignment="1">
      <alignment vertical="top"/>
    </xf>
    <xf numFmtId="0" fontId="14" fillId="0" borderId="11" xfId="110" applyFont="1" applyBorder="1" applyAlignment="1">
      <alignment vertical="top"/>
    </xf>
    <xf numFmtId="2" fontId="12" fillId="0" borderId="15" xfId="110" applyNumberFormat="1" applyFont="1" applyFill="1" applyBorder="1" applyAlignment="1">
      <alignment horizontal="justify" vertical="center" wrapText="1"/>
    </xf>
    <xf numFmtId="2" fontId="12" fillId="0" borderId="0" xfId="110" applyNumberFormat="1" applyFont="1" applyFill="1" applyBorder="1" applyAlignment="1">
      <alignment horizontal="justify" vertical="center" wrapText="1"/>
    </xf>
    <xf numFmtId="2" fontId="12" fillId="0" borderId="10" xfId="110" applyNumberFormat="1" applyFont="1" applyFill="1" applyBorder="1" applyAlignment="1">
      <alignment horizontal="justify" vertical="center" wrapText="1"/>
    </xf>
    <xf numFmtId="49" fontId="12" fillId="0" borderId="15" xfId="110" applyNumberFormat="1" applyFont="1" applyFill="1" applyBorder="1" applyAlignment="1">
      <alignment horizontal="left" vertical="top" wrapText="1"/>
    </xf>
    <xf numFmtId="49" fontId="12" fillId="0" borderId="0" xfId="110" applyNumberFormat="1" applyFont="1" applyFill="1" applyBorder="1" applyAlignment="1">
      <alignment horizontal="left" vertical="top" wrapText="1"/>
    </xf>
    <xf numFmtId="49" fontId="12" fillId="0" borderId="10" xfId="110" applyNumberFormat="1" applyFont="1" applyFill="1" applyBorder="1" applyAlignment="1">
      <alignment horizontal="left" vertical="top" wrapText="1"/>
    </xf>
    <xf numFmtId="2" fontId="12" fillId="0" borderId="15" xfId="110" applyNumberFormat="1" applyFont="1" applyBorder="1" applyAlignment="1">
      <alignment horizontal="left" vertical="center" wrapText="1"/>
    </xf>
    <xf numFmtId="2" fontId="12" fillId="0" borderId="0" xfId="110" applyNumberFormat="1" applyFont="1" applyBorder="1" applyAlignment="1">
      <alignment horizontal="left" vertical="center" wrapText="1"/>
    </xf>
    <xf numFmtId="2" fontId="12" fillId="0" borderId="10" xfId="110" applyNumberFormat="1" applyFont="1" applyBorder="1" applyAlignment="1">
      <alignment horizontal="left" vertical="center" wrapText="1"/>
    </xf>
    <xf numFmtId="49" fontId="12" fillId="0" borderId="15" xfId="110" applyNumberFormat="1" applyFont="1" applyFill="1" applyBorder="1" applyAlignment="1">
      <alignment horizontal="justify" vertical="top" wrapText="1"/>
    </xf>
    <xf numFmtId="49" fontId="12" fillId="0" borderId="0" xfId="110" applyNumberFormat="1" applyFont="1" applyFill="1" applyBorder="1" applyAlignment="1">
      <alignment horizontal="justify" vertical="top" wrapText="1"/>
    </xf>
    <xf numFmtId="49" fontId="12" fillId="0" borderId="10" xfId="110" applyNumberFormat="1" applyFont="1" applyFill="1" applyBorder="1" applyAlignment="1">
      <alignment horizontal="justify" vertical="top" wrapText="1"/>
    </xf>
    <xf numFmtId="2" fontId="13" fillId="0" borderId="0" xfId="110" applyNumberFormat="1" applyFont="1" applyBorder="1" applyAlignment="1">
      <alignment horizontal="justify" vertical="center" wrapText="1"/>
    </xf>
    <xf numFmtId="2" fontId="13" fillId="0" borderId="10" xfId="110" applyNumberFormat="1" applyFont="1" applyBorder="1" applyAlignment="1">
      <alignment horizontal="justify" vertical="center" wrapText="1"/>
    </xf>
    <xf numFmtId="0" fontId="12" fillId="0" borderId="15" xfId="110" applyFont="1" applyFill="1" applyBorder="1" applyAlignment="1">
      <alignment vertical="top" wrapText="1"/>
    </xf>
    <xf numFmtId="0" fontId="12" fillId="0" borderId="0" xfId="110" applyFont="1" applyFill="1" applyBorder="1" applyAlignment="1">
      <alignment vertical="top"/>
    </xf>
    <xf numFmtId="0" fontId="12" fillId="0" borderId="10" xfId="110" applyFont="1" applyFill="1" applyBorder="1" applyAlignment="1">
      <alignment vertical="top"/>
    </xf>
    <xf numFmtId="0" fontId="12" fillId="0" borderId="15" xfId="110" applyFont="1" applyBorder="1" applyAlignment="1">
      <alignment vertical="top" wrapText="1"/>
    </xf>
    <xf numFmtId="2" fontId="12" fillId="0" borderId="14" xfId="110" applyNumberFormat="1" applyFont="1" applyFill="1" applyBorder="1" applyAlignment="1">
      <alignment horizontal="justify" vertical="center" wrapText="1"/>
    </xf>
    <xf numFmtId="2" fontId="12" fillId="0" borderId="6" xfId="110" applyNumberFormat="1" applyFont="1" applyFill="1" applyBorder="1" applyAlignment="1">
      <alignment horizontal="justify" vertical="center" wrapText="1"/>
    </xf>
    <xf numFmtId="2" fontId="12" fillId="0" borderId="11" xfId="110" applyNumberFormat="1" applyFont="1" applyFill="1" applyBorder="1" applyAlignment="1">
      <alignment horizontal="justify" vertical="center" wrapText="1"/>
    </xf>
    <xf numFmtId="0" fontId="64" fillId="0" borderId="8" xfId="110" applyFont="1" applyBorder="1" applyAlignment="1">
      <alignment horizontal="center" vertical="top"/>
    </xf>
    <xf numFmtId="0" fontId="64" fillId="0" borderId="13" xfId="110" applyFont="1" applyBorder="1" applyAlignment="1">
      <alignment horizontal="center" vertical="top"/>
    </xf>
    <xf numFmtId="0" fontId="64" fillId="0" borderId="9" xfId="110" applyFont="1" applyBorder="1" applyAlignment="1">
      <alignment horizontal="center" vertical="top"/>
    </xf>
    <xf numFmtId="0" fontId="12" fillId="0" borderId="0" xfId="110" applyFont="1" applyBorder="1" applyAlignment="1">
      <alignment vertical="top" wrapText="1"/>
    </xf>
    <xf numFmtId="0" fontId="12" fillId="0" borderId="10" xfId="110" applyFont="1" applyBorder="1" applyAlignment="1">
      <alignment vertical="top" wrapText="1"/>
    </xf>
    <xf numFmtId="0" fontId="12" fillId="0" borderId="15" xfId="110" applyFont="1" applyBorder="1" applyAlignment="1">
      <alignment vertical="center" wrapText="1"/>
    </xf>
    <xf numFmtId="0" fontId="12" fillId="0" borderId="0" xfId="110" applyFont="1" applyBorder="1" applyAlignment="1">
      <alignment vertical="center" wrapText="1"/>
    </xf>
    <xf numFmtId="0" fontId="12" fillId="0" borderId="10" xfId="110" applyFont="1" applyBorder="1" applyAlignment="1">
      <alignment vertical="center" wrapText="1"/>
    </xf>
    <xf numFmtId="0" fontId="9" fillId="0" borderId="15" xfId="110" applyFont="1" applyBorder="1" applyAlignment="1">
      <alignment vertical="top" wrapText="1"/>
    </xf>
    <xf numFmtId="0" fontId="9" fillId="0" borderId="0" xfId="110" applyFont="1" applyBorder="1" applyAlignment="1">
      <alignment vertical="top" wrapText="1"/>
    </xf>
    <xf numFmtId="0" fontId="9" fillId="0" borderId="10" xfId="110" applyFont="1" applyBorder="1" applyAlignment="1">
      <alignment vertical="top" wrapText="1"/>
    </xf>
    <xf numFmtId="0" fontId="0" fillId="0" borderId="0" xfId="0" applyAlignment="1">
      <alignment vertical="center" wrapText="1"/>
    </xf>
    <xf numFmtId="0" fontId="0" fillId="0" borderId="10" xfId="0" applyBorder="1" applyAlignment="1">
      <alignment vertical="center" wrapText="1"/>
    </xf>
    <xf numFmtId="0" fontId="12" fillId="0" borderId="14" xfId="110" applyFont="1" applyBorder="1" applyAlignment="1">
      <alignment horizontal="justify" vertical="top" wrapText="1"/>
    </xf>
    <xf numFmtId="0" fontId="12" fillId="0" borderId="6" xfId="110" applyFont="1" applyBorder="1" applyAlignment="1">
      <alignment horizontal="justify" vertical="top" wrapText="1"/>
    </xf>
    <xf numFmtId="0" fontId="12" fillId="0" borderId="11" xfId="110" applyFont="1" applyBorder="1" applyAlignment="1">
      <alignment horizontal="justify" vertical="top" wrapText="1"/>
    </xf>
    <xf numFmtId="0" fontId="12" fillId="0" borderId="8" xfId="110" applyFont="1" applyBorder="1" applyAlignment="1">
      <alignment vertical="center" wrapText="1"/>
    </xf>
    <xf numFmtId="0" fontId="12" fillId="0" borderId="13" xfId="110" applyFont="1" applyBorder="1" applyAlignment="1">
      <alignment vertical="center" wrapText="1"/>
    </xf>
    <xf numFmtId="0" fontId="12" fillId="0" borderId="9" xfId="110" applyFont="1" applyBorder="1" applyAlignment="1">
      <alignment vertical="center" wrapText="1"/>
    </xf>
    <xf numFmtId="0" fontId="12" fillId="0" borderId="15" xfId="110" applyFont="1" applyBorder="1" applyAlignment="1">
      <alignment horizontal="justify" vertical="top" wrapText="1"/>
    </xf>
    <xf numFmtId="0" fontId="12" fillId="0" borderId="0" xfId="110" applyFont="1" applyBorder="1" applyAlignment="1">
      <alignment horizontal="justify" vertical="top"/>
    </xf>
    <xf numFmtId="0" fontId="12" fillId="0" borderId="10" xfId="110" applyFont="1" applyBorder="1" applyAlignment="1">
      <alignment horizontal="justify" vertical="top"/>
    </xf>
    <xf numFmtId="0" fontId="12" fillId="0" borderId="15" xfId="110" applyFont="1" applyBorder="1" applyAlignment="1">
      <alignment horizontal="justify" vertical="top"/>
    </xf>
    <xf numFmtId="0" fontId="12" fillId="0" borderId="0" xfId="110" applyFont="1" applyBorder="1" applyAlignment="1">
      <alignment horizontal="justify" vertical="top" wrapText="1"/>
    </xf>
    <xf numFmtId="0" fontId="12" fillId="0" borderId="10" xfId="110" applyFont="1" applyBorder="1" applyAlignment="1">
      <alignment horizontal="justify" vertical="top" wrapText="1"/>
    </xf>
    <xf numFmtId="0" fontId="12" fillId="0" borderId="15" xfId="110" applyFont="1" applyFill="1" applyBorder="1" applyAlignment="1">
      <alignment horizontal="justify" vertical="top"/>
    </xf>
    <xf numFmtId="0" fontId="12" fillId="0" borderId="0" xfId="110" applyFont="1" applyFill="1" applyBorder="1" applyAlignment="1">
      <alignment horizontal="justify" vertical="top"/>
    </xf>
    <xf numFmtId="0" fontId="12" fillId="0" borderId="10" xfId="110" applyFont="1" applyFill="1" applyBorder="1" applyAlignment="1">
      <alignment horizontal="justify" vertical="top"/>
    </xf>
    <xf numFmtId="0" fontId="12" fillId="0" borderId="14" xfId="110" applyFont="1" applyFill="1" applyBorder="1" applyAlignment="1">
      <alignment horizontal="justify" vertical="top" wrapText="1"/>
    </xf>
    <xf numFmtId="0" fontId="4" fillId="0" borderId="6" xfId="110" applyFill="1" applyBorder="1" applyAlignment="1">
      <alignment horizontal="justify"/>
    </xf>
    <xf numFmtId="0" fontId="4" fillId="0" borderId="11" xfId="110" applyFill="1" applyBorder="1" applyAlignment="1">
      <alignment horizontal="justify"/>
    </xf>
    <xf numFmtId="11" fontId="12" fillId="0" borderId="15" xfId="110" applyNumberFormat="1" applyFont="1" applyFill="1" applyBorder="1" applyAlignment="1">
      <alignment vertical="center" wrapText="1"/>
    </xf>
    <xf numFmtId="11" fontId="12" fillId="0" borderId="0" xfId="110" applyNumberFormat="1" applyFont="1" applyFill="1" applyBorder="1" applyAlignment="1">
      <alignment vertical="center" wrapText="1"/>
    </xf>
    <xf numFmtId="11" fontId="12" fillId="0" borderId="10" xfId="110" applyNumberFormat="1" applyFont="1" applyFill="1" applyBorder="1" applyAlignment="1">
      <alignment vertical="center" wrapText="1"/>
    </xf>
    <xf numFmtId="0" fontId="12" fillId="0" borderId="14" xfId="110" applyFont="1" applyBorder="1" applyAlignment="1">
      <alignment horizontal="justify" vertical="top"/>
    </xf>
    <xf numFmtId="0" fontId="12" fillId="0" borderId="6" xfId="110" applyFont="1" applyBorder="1" applyAlignment="1">
      <alignment horizontal="justify" vertical="top"/>
    </xf>
    <xf numFmtId="0" fontId="12" fillId="0" borderId="11" xfId="110" applyFont="1" applyBorder="1" applyAlignment="1">
      <alignment horizontal="justify" vertical="top"/>
    </xf>
    <xf numFmtId="0" fontId="12" fillId="0" borderId="15" xfId="110" applyFont="1" applyFill="1" applyBorder="1" applyAlignment="1">
      <alignment horizontal="left" vertical="top" wrapText="1"/>
    </xf>
    <xf numFmtId="0" fontId="12" fillId="0" borderId="0" xfId="110" applyFont="1" applyFill="1" applyBorder="1" applyAlignment="1">
      <alignment horizontal="left" vertical="top" wrapText="1"/>
    </xf>
    <xf numFmtId="0" fontId="12" fillId="0" borderId="10" xfId="110" applyFont="1" applyFill="1" applyBorder="1" applyAlignment="1">
      <alignment horizontal="left" vertical="top" wrapText="1"/>
    </xf>
    <xf numFmtId="0" fontId="12" fillId="0" borderId="8" xfId="110" applyFont="1" applyBorder="1" applyAlignment="1">
      <alignment vertical="top"/>
    </xf>
    <xf numFmtId="0" fontId="12" fillId="0" borderId="13" xfId="110" applyFont="1" applyBorder="1" applyAlignment="1">
      <alignment vertical="top"/>
    </xf>
    <xf numFmtId="0" fontId="12" fillId="0" borderId="9" xfId="110" applyFont="1" applyBorder="1" applyAlignment="1">
      <alignment vertical="top"/>
    </xf>
    <xf numFmtId="0" fontId="43" fillId="2" borderId="2" xfId="110" applyFont="1" applyFill="1" applyBorder="1" applyAlignment="1">
      <alignment horizontal="center" vertical="center" wrapText="1"/>
    </xf>
    <xf numFmtId="0" fontId="43" fillId="2" borderId="3" xfId="110" applyFont="1" applyFill="1" applyBorder="1" applyAlignment="1">
      <alignment horizontal="center" vertical="center" wrapText="1"/>
    </xf>
    <xf numFmtId="0" fontId="43" fillId="2" borderId="5" xfId="110" applyFont="1" applyFill="1" applyBorder="1" applyAlignment="1">
      <alignment horizontal="center" vertical="center" wrapText="1"/>
    </xf>
    <xf numFmtId="0" fontId="43" fillId="2" borderId="7" xfId="110" applyFont="1" applyFill="1" applyBorder="1" applyAlignment="1">
      <alignment horizontal="center" vertical="center" wrapText="1"/>
    </xf>
    <xf numFmtId="0" fontId="43" fillId="2" borderId="12" xfId="110" applyFont="1" applyFill="1" applyBorder="1" applyAlignment="1">
      <alignment horizontal="center" vertical="center" wrapText="1"/>
    </xf>
    <xf numFmtId="0" fontId="43" fillId="2" borderId="8" xfId="110" applyFont="1" applyFill="1" applyBorder="1" applyAlignment="1">
      <alignment horizontal="center" vertical="center" wrapText="1"/>
    </xf>
    <xf numFmtId="0" fontId="43" fillId="2" borderId="14" xfId="110" applyFont="1" applyFill="1" applyBorder="1" applyAlignment="1">
      <alignment horizontal="center" vertical="center" wrapText="1"/>
    </xf>
    <xf numFmtId="0" fontId="13" fillId="0" borderId="14" xfId="110" applyNumberFormat="1" applyFont="1" applyFill="1" applyBorder="1" applyAlignment="1">
      <alignment horizontal="justify" vertical="top" wrapText="1"/>
    </xf>
    <xf numFmtId="0" fontId="13" fillId="0" borderId="6" xfId="110" applyNumberFormat="1" applyFont="1" applyFill="1" applyBorder="1" applyAlignment="1">
      <alignment horizontal="justify" vertical="top" wrapText="1"/>
    </xf>
    <xf numFmtId="0" fontId="13" fillId="0" borderId="11" xfId="110" applyNumberFormat="1" applyFont="1" applyFill="1" applyBorder="1" applyAlignment="1">
      <alignment horizontal="justify" vertical="top" wrapText="1"/>
    </xf>
    <xf numFmtId="0" fontId="13" fillId="0" borderId="8" xfId="110" applyNumberFormat="1" applyFont="1" applyFill="1" applyBorder="1" applyAlignment="1">
      <alignment horizontal="justify" vertical="center" wrapText="1"/>
    </xf>
    <xf numFmtId="0" fontId="0" fillId="0" borderId="13" xfId="0" applyBorder="1" applyAlignment="1">
      <alignment horizontal="justify" vertical="center" wrapText="1"/>
    </xf>
    <xf numFmtId="0" fontId="0" fillId="0" borderId="9" xfId="0" applyBorder="1" applyAlignment="1">
      <alignment horizontal="justify" vertical="center" wrapText="1"/>
    </xf>
    <xf numFmtId="0" fontId="0" fillId="0" borderId="15" xfId="0" applyBorder="1" applyAlignment="1">
      <alignment horizontal="justify" vertical="center" wrapText="1"/>
    </xf>
    <xf numFmtId="0" fontId="0" fillId="0" borderId="0" xfId="0" applyBorder="1" applyAlignment="1">
      <alignment horizontal="justify" vertical="center" wrapText="1"/>
    </xf>
    <xf numFmtId="0" fontId="0" fillId="0" borderId="10" xfId="0" applyBorder="1" applyAlignment="1">
      <alignment horizontal="justify" vertical="center" wrapText="1"/>
    </xf>
    <xf numFmtId="0" fontId="13" fillId="0" borderId="0" xfId="110" applyFont="1" applyBorder="1" applyAlignment="1">
      <alignment horizontal="center" vertical="top" wrapText="1"/>
    </xf>
    <xf numFmtId="0" fontId="63" fillId="0" borderId="0" xfId="110" applyFont="1" applyBorder="1" applyAlignment="1">
      <alignment horizontal="center" vertical="center"/>
    </xf>
    <xf numFmtId="3" fontId="13" fillId="0" borderId="0" xfId="110" applyNumberFormat="1" applyFont="1" applyBorder="1" applyAlignment="1">
      <alignment horizontal="center" vertical="center" wrapText="1"/>
    </xf>
    <xf numFmtId="0" fontId="13" fillId="0" borderId="0" xfId="110" applyFont="1" applyBorder="1" applyAlignment="1">
      <alignment horizontal="center" vertical="center" wrapText="1"/>
    </xf>
    <xf numFmtId="3" fontId="12" fillId="0" borderId="0" xfId="110" applyNumberFormat="1" applyFont="1" applyBorder="1" applyAlignment="1">
      <alignment horizontal="center" vertical="center" wrapText="1"/>
    </xf>
    <xf numFmtId="0" fontId="12" fillId="0" borderId="0" xfId="110" applyFont="1" applyBorder="1" applyAlignment="1">
      <alignment horizontal="center" vertical="center" wrapText="1"/>
    </xf>
    <xf numFmtId="0" fontId="4" fillId="0" borderId="0" xfId="110" applyBorder="1" applyAlignment="1">
      <alignment horizontal="center" vertical="center" wrapText="1"/>
    </xf>
    <xf numFmtId="0" fontId="11" fillId="0" borderId="0" xfId="110" applyFont="1" applyAlignment="1">
      <alignment horizontal="center"/>
    </xf>
    <xf numFmtId="0" fontId="11" fillId="0" borderId="0" xfId="110" applyFont="1" applyBorder="1" applyAlignment="1">
      <alignment horizontal="center"/>
    </xf>
    <xf numFmtId="49" fontId="12" fillId="0" borderId="8" xfId="110" applyNumberFormat="1" applyFont="1" applyFill="1" applyBorder="1" applyAlignment="1">
      <alignment horizontal="left" vertical="top" wrapText="1"/>
    </xf>
    <xf numFmtId="49" fontId="12" fillId="0" borderId="13" xfId="110" applyNumberFormat="1" applyFont="1" applyFill="1" applyBorder="1" applyAlignment="1">
      <alignment horizontal="left" vertical="top" wrapText="1"/>
    </xf>
    <xf numFmtId="49" fontId="12" fillId="0" borderId="9" xfId="110" applyNumberFormat="1" applyFont="1" applyFill="1" applyBorder="1" applyAlignment="1">
      <alignment horizontal="left" vertical="top" wrapText="1"/>
    </xf>
    <xf numFmtId="0" fontId="13" fillId="0" borderId="15" xfId="110" applyFont="1" applyBorder="1" applyAlignment="1">
      <alignment horizontal="center" vertical="top"/>
    </xf>
    <xf numFmtId="0" fontId="13" fillId="0" borderId="0" xfId="110" applyFont="1" applyBorder="1" applyAlignment="1">
      <alignment horizontal="center" vertical="top"/>
    </xf>
    <xf numFmtId="0" fontId="13" fillId="0" borderId="10" xfId="110" applyFont="1" applyBorder="1" applyAlignment="1">
      <alignment horizontal="center" vertical="top"/>
    </xf>
    <xf numFmtId="0" fontId="0" fillId="0" borderId="0" xfId="0" applyBorder="1"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15" xfId="0" applyBorder="1" applyAlignment="1">
      <alignment vertical="center" wrapText="1"/>
    </xf>
    <xf numFmtId="0" fontId="0" fillId="0" borderId="0" xfId="0" applyAlignment="1">
      <alignment horizontal="justify" vertical="top" wrapText="1"/>
    </xf>
    <xf numFmtId="0" fontId="0" fillId="0" borderId="10" xfId="0" applyBorder="1" applyAlignment="1">
      <alignment horizontal="justify" vertical="top" wrapText="1"/>
    </xf>
    <xf numFmtId="0" fontId="0" fillId="0" borderId="15" xfId="0" applyBorder="1" applyAlignment="1">
      <alignment horizontal="justify" vertical="top" wrapText="1"/>
    </xf>
    <xf numFmtId="0" fontId="12" fillId="0" borderId="15" xfId="110" applyFont="1" applyBorder="1" applyAlignment="1">
      <alignment horizontal="left" vertical="top" wrapText="1"/>
    </xf>
    <xf numFmtId="0" fontId="12" fillId="0" borderId="0" xfId="110" applyFont="1" applyBorder="1" applyAlignment="1">
      <alignment horizontal="left" vertical="top" wrapText="1"/>
    </xf>
    <xf numFmtId="0" fontId="12" fillId="0" borderId="10" xfId="110" applyFont="1" applyBorder="1" applyAlignment="1">
      <alignment horizontal="left" vertical="top" wrapText="1"/>
    </xf>
    <xf numFmtId="0" fontId="62" fillId="0" borderId="0" xfId="110" applyFont="1" applyBorder="1" applyAlignment="1">
      <alignment horizontal="justify" vertical="top" wrapText="1"/>
    </xf>
    <xf numFmtId="0" fontId="62" fillId="0" borderId="10" xfId="110" applyFont="1" applyBorder="1" applyAlignment="1">
      <alignment horizontal="justify" vertical="top" wrapText="1"/>
    </xf>
    <xf numFmtId="0" fontId="62" fillId="0" borderId="6" xfId="110" applyFont="1" applyBorder="1" applyAlignment="1">
      <alignment horizontal="justify" vertical="top" wrapText="1"/>
    </xf>
    <xf numFmtId="0" fontId="62" fillId="0" borderId="11" xfId="110" applyFont="1" applyBorder="1" applyAlignment="1">
      <alignment horizontal="justify" vertical="top" wrapText="1"/>
    </xf>
    <xf numFmtId="0" fontId="14" fillId="2" borderId="5" xfId="157" applyFont="1" applyFill="1" applyBorder="1" applyAlignment="1">
      <alignment horizontal="left" vertical="center" wrapText="1"/>
    </xf>
    <xf numFmtId="0" fontId="14" fillId="2" borderId="7" xfId="157" applyFont="1" applyFill="1" applyBorder="1" applyAlignment="1">
      <alignment horizontal="left" vertical="center" wrapText="1"/>
    </xf>
    <xf numFmtId="0" fontId="14" fillId="2" borderId="12" xfId="157" applyFont="1" applyFill="1" applyBorder="1" applyAlignment="1">
      <alignment horizontal="left" vertical="center" wrapText="1"/>
    </xf>
    <xf numFmtId="0" fontId="21" fillId="2" borderId="5" xfId="110" applyFont="1" applyFill="1" applyBorder="1" applyAlignment="1">
      <alignment horizontal="center" vertical="center" wrapText="1"/>
    </xf>
    <xf numFmtId="0" fontId="21" fillId="2" borderId="7" xfId="110" applyFont="1" applyFill="1" applyBorder="1" applyAlignment="1">
      <alignment horizontal="center" vertical="center" wrapText="1"/>
    </xf>
    <xf numFmtId="0" fontId="21" fillId="2" borderId="12" xfId="110" applyFont="1" applyFill="1" applyBorder="1" applyAlignment="1">
      <alignment horizontal="center" vertical="center" wrapText="1"/>
    </xf>
    <xf numFmtId="0" fontId="12" fillId="0" borderId="5" xfId="110" applyFont="1" applyFill="1" applyBorder="1" applyAlignment="1">
      <alignment horizontal="left" vertical="center"/>
    </xf>
    <xf numFmtId="0" fontId="12" fillId="0" borderId="7" xfId="110" applyFont="1" applyFill="1" applyBorder="1" applyAlignment="1">
      <alignment horizontal="left" vertical="center"/>
    </xf>
    <xf numFmtId="0" fontId="12" fillId="0" borderId="12" xfId="110" applyFont="1" applyFill="1" applyBorder="1" applyAlignment="1">
      <alignment horizontal="left" vertical="center"/>
    </xf>
    <xf numFmtId="0" fontId="12" fillId="0" borderId="5" xfId="157" applyFont="1" applyBorder="1" applyAlignment="1">
      <alignment horizontal="left" vertical="center"/>
    </xf>
    <xf numFmtId="0" fontId="12" fillId="0" borderId="7" xfId="157" applyFont="1" applyBorder="1" applyAlignment="1">
      <alignment horizontal="left" vertical="center"/>
    </xf>
    <xf numFmtId="0" fontId="12" fillId="0" borderId="12" xfId="157" applyFont="1" applyBorder="1" applyAlignment="1">
      <alignment horizontal="left" vertical="center"/>
    </xf>
    <xf numFmtId="0" fontId="47" fillId="0" borderId="2" xfId="0" applyFont="1" applyBorder="1" applyAlignment="1">
      <alignment horizontal="center"/>
    </xf>
    <xf numFmtId="0" fontId="47" fillId="0" borderId="1" xfId="0" applyFont="1" applyBorder="1" applyAlignment="1">
      <alignment horizontal="center"/>
    </xf>
    <xf numFmtId="0" fontId="47" fillId="0" borderId="3" xfId="0" applyFont="1" applyBorder="1" applyAlignment="1">
      <alignment horizontal="center"/>
    </xf>
    <xf numFmtId="0" fontId="49" fillId="0" borderId="2" xfId="0" applyFont="1" applyBorder="1" applyAlignment="1">
      <alignment horizontal="center"/>
    </xf>
    <xf numFmtId="0" fontId="49" fillId="0" borderId="1" xfId="0" applyFont="1" applyBorder="1" applyAlignment="1">
      <alignment horizontal="center"/>
    </xf>
    <xf numFmtId="0" fontId="49" fillId="0" borderId="3" xfId="0" applyFont="1" applyBorder="1" applyAlignment="1">
      <alignment horizontal="center"/>
    </xf>
    <xf numFmtId="0" fontId="55" fillId="2" borderId="5" xfId="0" applyFont="1" applyFill="1" applyBorder="1" applyAlignment="1">
      <alignment horizontal="center" vertical="center" wrapText="1"/>
    </xf>
    <xf numFmtId="0" fontId="45" fillId="2" borderId="7" xfId="0" applyFont="1" applyFill="1" applyBorder="1"/>
    <xf numFmtId="0" fontId="45" fillId="2" borderId="12" xfId="0" applyFont="1" applyFill="1" applyBorder="1"/>
    <xf numFmtId="0" fontId="47" fillId="2" borderId="1" xfId="0" applyFont="1" applyFill="1" applyBorder="1" applyAlignment="1">
      <alignment horizontal="center" vertical="center" wrapText="1"/>
    </xf>
    <xf numFmtId="0" fontId="47" fillId="0" borderId="5" xfId="0" applyFont="1" applyBorder="1" applyAlignment="1">
      <alignment horizontal="center" vertical="center"/>
    </xf>
    <xf numFmtId="0" fontId="47" fillId="0" borderId="12" xfId="0" applyFont="1" applyBorder="1" applyAlignment="1">
      <alignment horizontal="center" vertical="center"/>
    </xf>
    <xf numFmtId="43" fontId="47" fillId="0" borderId="5" xfId="0" quotePrefix="1" applyNumberFormat="1" applyFont="1" applyBorder="1" applyAlignment="1">
      <alignment horizontal="center" vertical="center"/>
    </xf>
    <xf numFmtId="43" fontId="47" fillId="0" borderId="12" xfId="0" quotePrefix="1" applyNumberFormat="1" applyFont="1" applyBorder="1" applyAlignment="1">
      <alignment horizontal="center" vertical="center"/>
    </xf>
    <xf numFmtId="0" fontId="47" fillId="0" borderId="5" xfId="0" applyFont="1" applyBorder="1" applyAlignment="1">
      <alignment horizontal="center" vertical="center" wrapText="1"/>
    </xf>
    <xf numFmtId="43" fontId="47" fillId="0" borderId="14" xfId="0" quotePrefix="1" applyNumberFormat="1" applyFont="1" applyBorder="1" applyAlignment="1">
      <alignment horizontal="center" vertical="center"/>
    </xf>
    <xf numFmtId="43" fontId="47" fillId="0" borderId="11" xfId="0" quotePrefix="1" applyNumberFormat="1" applyFont="1" applyBorder="1" applyAlignment="1">
      <alignment horizontal="center" vertical="center"/>
    </xf>
    <xf numFmtId="0" fontId="47" fillId="2" borderId="8" xfId="0" applyFont="1" applyFill="1" applyBorder="1" applyAlignment="1">
      <alignment horizontal="center" vertical="center" wrapText="1"/>
    </xf>
    <xf numFmtId="0" fontId="47" fillId="2" borderId="14" xfId="0" applyFont="1" applyFill="1" applyBorder="1" applyAlignment="1">
      <alignment horizontal="center" vertical="center" wrapText="1"/>
    </xf>
    <xf numFmtId="0" fontId="47" fillId="2" borderId="5" xfId="7" applyFont="1" applyFill="1" applyBorder="1" applyAlignment="1">
      <alignment horizontal="center" vertical="center" wrapText="1"/>
    </xf>
    <xf numFmtId="0" fontId="47" fillId="2" borderId="7" xfId="7" applyFont="1" applyFill="1" applyBorder="1" applyAlignment="1">
      <alignment horizontal="center" vertical="center" wrapText="1"/>
    </xf>
    <xf numFmtId="0" fontId="47" fillId="2" borderId="12" xfId="7" applyFont="1" applyFill="1" applyBorder="1" applyAlignment="1">
      <alignment horizontal="center" vertical="center" wrapText="1"/>
    </xf>
    <xf numFmtId="0" fontId="47" fillId="0" borderId="5" xfId="7" applyFont="1" applyBorder="1" applyAlignment="1">
      <alignment horizontal="justify" vertical="center" wrapText="1"/>
    </xf>
    <xf numFmtId="0" fontId="47" fillId="0" borderId="12" xfId="7" applyFont="1" applyBorder="1" applyAlignment="1">
      <alignment horizontal="justify" vertical="center" wrapText="1"/>
    </xf>
    <xf numFmtId="0" fontId="49" fillId="0" borderId="12" xfId="7" applyFont="1" applyBorder="1"/>
    <xf numFmtId="0" fontId="44" fillId="2" borderId="5" xfId="7" applyFont="1" applyFill="1" applyBorder="1" applyAlignment="1">
      <alignment horizontal="center" vertical="center" wrapText="1"/>
    </xf>
    <xf numFmtId="0" fontId="44" fillId="2" borderId="7" xfId="7" applyFont="1" applyFill="1" applyBorder="1" applyAlignment="1">
      <alignment horizontal="center" vertical="center" wrapText="1"/>
    </xf>
    <xf numFmtId="0" fontId="44" fillId="2" borderId="12" xfId="7" applyFont="1" applyFill="1" applyBorder="1" applyAlignment="1">
      <alignment horizontal="center" vertical="center" wrapText="1"/>
    </xf>
    <xf numFmtId="0" fontId="47" fillId="0" borderId="5" xfId="7" applyFont="1" applyFill="1" applyBorder="1" applyAlignment="1">
      <alignment horizontal="justify" vertical="center"/>
    </xf>
    <xf numFmtId="0" fontId="47" fillId="0" borderId="7" xfId="7" applyFont="1" applyFill="1" applyBorder="1" applyAlignment="1">
      <alignment horizontal="justify" vertical="center"/>
    </xf>
    <xf numFmtId="0" fontId="47" fillId="0" borderId="12" xfId="7" applyFont="1" applyFill="1" applyBorder="1" applyAlignment="1">
      <alignment horizontal="justify" vertical="center"/>
    </xf>
    <xf numFmtId="0" fontId="49" fillId="0" borderId="7" xfId="7" applyFont="1" applyBorder="1" applyAlignment="1">
      <alignment horizontal="center"/>
    </xf>
    <xf numFmtId="0" fontId="55" fillId="2" borderId="2" xfId="12" applyFont="1" applyFill="1" applyBorder="1" applyAlignment="1">
      <alignment horizontal="center" vertical="center" wrapText="1"/>
    </xf>
    <xf numFmtId="0" fontId="55" fillId="2" borderId="3" xfId="12" applyFont="1" applyFill="1" applyBorder="1" applyAlignment="1">
      <alignment horizontal="center" vertical="center" wrapText="1"/>
    </xf>
    <xf numFmtId="0" fontId="49" fillId="2" borderId="7" xfId="0" applyFont="1" applyFill="1" applyBorder="1"/>
    <xf numFmtId="0" fontId="47" fillId="2" borderId="2" xfId="12" applyFont="1" applyFill="1" applyBorder="1" applyAlignment="1">
      <alignment horizontal="center" vertical="center" wrapText="1"/>
    </xf>
    <xf numFmtId="0" fontId="47" fillId="2" borderId="3" xfId="12" applyFont="1" applyFill="1" applyBorder="1" applyAlignment="1">
      <alignment horizontal="center" vertical="center" wrapText="1"/>
    </xf>
    <xf numFmtId="0" fontId="46" fillId="2" borderId="28" xfId="107" applyFont="1" applyFill="1" applyBorder="1" applyAlignment="1">
      <alignment horizontal="center" vertical="center"/>
    </xf>
    <xf numFmtId="0" fontId="46" fillId="2" borderId="0" xfId="108" applyFont="1" applyFill="1" applyBorder="1" applyAlignment="1">
      <alignment horizontal="center" vertical="center"/>
    </xf>
    <xf numFmtId="0" fontId="46" fillId="2" borderId="29" xfId="108" applyFont="1" applyFill="1" applyBorder="1" applyAlignment="1">
      <alignment horizontal="center" vertical="center"/>
    </xf>
    <xf numFmtId="0" fontId="46" fillId="2" borderId="0" xfId="107" applyFont="1" applyFill="1" applyBorder="1" applyAlignment="1">
      <alignment horizontal="center" vertical="center"/>
    </xf>
    <xf numFmtId="0" fontId="46" fillId="2" borderId="0" xfId="108" applyFont="1" applyFill="1" applyBorder="1" applyAlignment="1">
      <alignment horizontal="center" vertical="center" wrapText="1"/>
    </xf>
    <xf numFmtId="0" fontId="46" fillId="2" borderId="25" xfId="107" applyFont="1" applyFill="1" applyBorder="1" applyAlignment="1">
      <alignment horizontal="center" vertical="center"/>
    </xf>
    <xf numFmtId="0" fontId="46" fillId="2" borderId="26" xfId="107" applyFont="1" applyFill="1" applyBorder="1" applyAlignment="1">
      <alignment horizontal="center" vertical="center"/>
    </xf>
    <xf numFmtId="0" fontId="46" fillId="2" borderId="27" xfId="107" applyFont="1" applyFill="1" applyBorder="1" applyAlignment="1">
      <alignment horizontal="center" vertical="center"/>
    </xf>
    <xf numFmtId="0" fontId="46" fillId="2" borderId="29" xfId="107" applyFont="1" applyFill="1" applyBorder="1" applyAlignment="1">
      <alignment horizontal="center" vertical="center"/>
    </xf>
  </cellXfs>
  <cellStyles count="225">
    <cellStyle name="20% - Énfasis1 2" xfId="16"/>
    <cellStyle name="20% - Énfasis1 2 2" xfId="121"/>
    <cellStyle name="20% - Énfasis1 3" xfId="206"/>
    <cellStyle name="20% - Énfasis2 2" xfId="17"/>
    <cellStyle name="20% - Énfasis2 2 2" xfId="122"/>
    <cellStyle name="20% - Énfasis2 3" xfId="205"/>
    <cellStyle name="20% - Énfasis3 2" xfId="18"/>
    <cellStyle name="20% - Énfasis3 2 2" xfId="123"/>
    <cellStyle name="20% - Énfasis3 3" xfId="175"/>
    <cellStyle name="20% - Énfasis4 2" xfId="19"/>
    <cellStyle name="20% - Énfasis4 2 2" xfId="124"/>
    <cellStyle name="20% - Énfasis4 3" xfId="204"/>
    <cellStyle name="20% - Énfasis5 2" xfId="20"/>
    <cellStyle name="20% - Énfasis5 2 2" xfId="125"/>
    <cellStyle name="20% - Énfasis5 3" xfId="21"/>
    <cellStyle name="20% - Énfasis5 3 2" xfId="126"/>
    <cellStyle name="20% - Énfasis5 4" xfId="203"/>
    <cellStyle name="20% - Énfasis6 2" xfId="22"/>
    <cellStyle name="20% - Énfasis6 2 2" xfId="127"/>
    <cellStyle name="20% - Énfasis6 3" xfId="23"/>
    <cellStyle name="20% - Énfasis6 3 2" xfId="128"/>
    <cellStyle name="20% - Énfasis6 4" xfId="202"/>
    <cellStyle name="40% - Énfasis1 2" xfId="24"/>
    <cellStyle name="40% - Énfasis1 2 2" xfId="129"/>
    <cellStyle name="40% - Énfasis1 3" xfId="25"/>
    <cellStyle name="40% - Énfasis1 3 2" xfId="130"/>
    <cellStyle name="40% - Énfasis1 4" xfId="207"/>
    <cellStyle name="40% - Énfasis2 2" xfId="26"/>
    <cellStyle name="40% - Énfasis2 2 2" xfId="131"/>
    <cellStyle name="40% - Énfasis2 3" xfId="27"/>
    <cellStyle name="40% - Énfasis2 3 2" xfId="132"/>
    <cellStyle name="40% - Énfasis2 4" xfId="201"/>
    <cellStyle name="40% - Énfasis3 2" xfId="28"/>
    <cellStyle name="40% - Énfasis3 2 2" xfId="133"/>
    <cellStyle name="40% - Énfasis3 3" xfId="200"/>
    <cellStyle name="40% - Énfasis4 2" xfId="29"/>
    <cellStyle name="40% - Énfasis4 2 2" xfId="134"/>
    <cellStyle name="40% - Énfasis4 3" xfId="30"/>
    <cellStyle name="40% - Énfasis4 3 2" xfId="135"/>
    <cellStyle name="40% - Énfasis4 4" xfId="199"/>
    <cellStyle name="40% - Énfasis5 2" xfId="31"/>
    <cellStyle name="40% - Énfasis5 2 2" xfId="136"/>
    <cellStyle name="40% - Énfasis5 3" xfId="32"/>
    <cellStyle name="40% - Énfasis5 3 2" xfId="137"/>
    <cellStyle name="40% - Énfasis5 4" xfId="198"/>
    <cellStyle name="40% - Énfasis6 2" xfId="33"/>
    <cellStyle name="40% - Énfasis6 2 2" xfId="138"/>
    <cellStyle name="40% - Énfasis6 3" xfId="34"/>
    <cellStyle name="40% - Énfasis6 3 2" xfId="139"/>
    <cellStyle name="40% - Énfasis6 4" xfId="180"/>
    <cellStyle name="60% - Énfasis1 2" xfId="35"/>
    <cellStyle name="60% - Énfasis1 3" xfId="197"/>
    <cellStyle name="60% - Énfasis2 2" xfId="36"/>
    <cellStyle name="60% - Énfasis2 3" xfId="179"/>
    <cellStyle name="60% - Énfasis3 2" xfId="37"/>
    <cellStyle name="60% - Énfasis3 3" xfId="196"/>
    <cellStyle name="60% - Énfasis4 2" xfId="38"/>
    <cellStyle name="60% - Énfasis4 3" xfId="178"/>
    <cellStyle name="60% - Énfasis5 2" xfId="39"/>
    <cellStyle name="60% - Énfasis5 3" xfId="177"/>
    <cellStyle name="60% - Énfasis6 2" xfId="40"/>
    <cellStyle name="60% - Énfasis6 3" xfId="176"/>
    <cellStyle name="Buena 2" xfId="41"/>
    <cellStyle name="Bueno 2" xfId="195"/>
    <cellStyle name="Cálculo 2" xfId="42"/>
    <cellStyle name="Cálculo 3" xfId="194"/>
    <cellStyle name="Celda de comprobación 2" xfId="43"/>
    <cellStyle name="Celda de comprobación 3" xfId="193"/>
    <cellStyle name="Celda vinculada 2" xfId="44"/>
    <cellStyle name="Celda vinculada 3" xfId="192"/>
    <cellStyle name="Encabezado 1 2" xfId="214"/>
    <cellStyle name="Encabezado 4 2" xfId="45"/>
    <cellStyle name="Encabezado 4 3" xfId="191"/>
    <cellStyle name="Énfasis1 2" xfId="46"/>
    <cellStyle name="Énfasis1 3" xfId="190"/>
    <cellStyle name="Énfasis2 2" xfId="47"/>
    <cellStyle name="Énfasis2 3" xfId="189"/>
    <cellStyle name="Énfasis3 2" xfId="48"/>
    <cellStyle name="Énfasis3 3" xfId="188"/>
    <cellStyle name="Énfasis4 2" xfId="49"/>
    <cellStyle name="Énfasis4 3" xfId="187"/>
    <cellStyle name="Énfasis5 2" xfId="50"/>
    <cellStyle name="Énfasis5 3" xfId="186"/>
    <cellStyle name="Énfasis6 2" xfId="51"/>
    <cellStyle name="Énfasis6 3" xfId="185"/>
    <cellStyle name="Entrada 2" xfId="52"/>
    <cellStyle name="Entrada 3" xfId="184"/>
    <cellStyle name="Euro" xfId="53"/>
    <cellStyle name="Excel Built-in Normal" xfId="54"/>
    <cellStyle name="Incorrecto 2" xfId="55"/>
    <cellStyle name="Incorrecto 3" xfId="183"/>
    <cellStyle name="Millares" xfId="1" builtinId="3"/>
    <cellStyle name="Millares 10" xfId="220"/>
    <cellStyle name="Millares 2" xfId="2"/>
    <cellStyle name="Millares 2 2" xfId="3"/>
    <cellStyle name="Millares 2 2 2" xfId="113"/>
    <cellStyle name="Millares 2 3" xfId="56"/>
    <cellStyle name="Millares 2 3 2" xfId="140"/>
    <cellStyle name="Millares 2 4" xfId="112"/>
    <cellStyle name="Millares 2 5" xfId="224"/>
    <cellStyle name="Millares 3" xfId="4"/>
    <cellStyle name="Millares 3 2" xfId="57"/>
    <cellStyle name="Millares 3 2 2" xfId="141"/>
    <cellStyle name="Millares 3 3" xfId="114"/>
    <cellStyle name="Millares 4" xfId="5"/>
    <cellStyle name="Millares 4 2" xfId="115"/>
    <cellStyle name="Millares 5" xfId="58"/>
    <cellStyle name="Millares 5 2" xfId="142"/>
    <cellStyle name="Millares 6" xfId="59"/>
    <cellStyle name="Millares 6 2" xfId="143"/>
    <cellStyle name="Millares 7" xfId="60"/>
    <cellStyle name="Millares 7 2" xfId="61"/>
    <cellStyle name="Millares 7 2 2" xfId="145"/>
    <cellStyle name="Millares 7 3" xfId="144"/>
    <cellStyle name="Millares 8" xfId="109"/>
    <cellStyle name="Millares 8 2" xfId="174"/>
    <cellStyle name="Millares 9" xfId="111"/>
    <cellStyle name="Millares 9 2" xfId="218"/>
    <cellStyle name="Moneda 2" xfId="62"/>
    <cellStyle name="Moneda 2 2" xfId="146"/>
    <cellStyle name="Moneda 3" xfId="63"/>
    <cellStyle name="Neutral 2" xfId="64"/>
    <cellStyle name="Neutral 3" xfId="182"/>
    <cellStyle name="Normal" xfId="0" builtinId="0"/>
    <cellStyle name="Normal 10" xfId="65"/>
    <cellStyle name="Normal 10 2" xfId="66"/>
    <cellStyle name="Normal 10 2 2" xfId="110"/>
    <cellStyle name="Normal 11" xfId="67"/>
    <cellStyle name="Normal 11 2" xfId="147"/>
    <cellStyle name="Normal 12" xfId="68"/>
    <cellStyle name="Normal 12 2" xfId="69"/>
    <cellStyle name="Normal 12 2 2" xfId="149"/>
    <cellStyle name="Normal 12 3" xfId="148"/>
    <cellStyle name="Normal 13" xfId="70"/>
    <cellStyle name="Normal 13 2" xfId="71"/>
    <cellStyle name="Normal 13 2 2" xfId="151"/>
    <cellStyle name="Normal 13 3" xfId="150"/>
    <cellStyle name="Normal 14" xfId="72"/>
    <cellStyle name="Normal 14 2" xfId="152"/>
    <cellStyle name="Normal 15" xfId="73"/>
    <cellStyle name="Normal 15 2" xfId="153"/>
    <cellStyle name="Normal 16" xfId="74"/>
    <cellStyle name="Normal 16 2" xfId="154"/>
    <cellStyle name="Normal 17" xfId="75"/>
    <cellStyle name="Normal 17 2" xfId="76"/>
    <cellStyle name="Normal 17 2 2" xfId="156"/>
    <cellStyle name="Normal 17 3" xfId="155"/>
    <cellStyle name="Normal 18" xfId="77"/>
    <cellStyle name="Normal 19" xfId="106"/>
    <cellStyle name="Normal 19 2" xfId="173"/>
    <cellStyle name="Normal 2" xfId="6"/>
    <cellStyle name="Normal 2 10" xfId="181"/>
    <cellStyle name="Normal 2 2" xfId="7"/>
    <cellStyle name="Normal 2 2 2" xfId="78"/>
    <cellStyle name="Normal 2 2 2 2" xfId="157"/>
    <cellStyle name="Normal 2 2 3" xfId="116"/>
    <cellStyle name="Normal 2 3" xfId="79"/>
    <cellStyle name="Normal 2 3 2" xfId="158"/>
    <cellStyle name="Normal 2 4" xfId="80"/>
    <cellStyle name="Normal 2 4 2" xfId="159"/>
    <cellStyle name="Normal 2 5" xfId="81"/>
    <cellStyle name="Normal 2 5 2" xfId="160"/>
    <cellStyle name="Normal 2 6" xfId="82"/>
    <cellStyle name="Normal 2 6 2" xfId="161"/>
    <cellStyle name="Normal 2 7" xfId="83"/>
    <cellStyle name="Normal 2 7 2" xfId="162"/>
    <cellStyle name="Normal 2 8" xfId="84"/>
    <cellStyle name="Normal 2 8 2" xfId="163"/>
    <cellStyle name="Normal 2 9" xfId="107"/>
    <cellStyle name="Normal 2_BASE 2010 B" xfId="85"/>
    <cellStyle name="Normal 20" xfId="208"/>
    <cellStyle name="Normal 21" xfId="219"/>
    <cellStyle name="Normal 3" xfId="8"/>
    <cellStyle name="Normal 3 2" xfId="9"/>
    <cellStyle name="Normal 3 2 2" xfId="118"/>
    <cellStyle name="Normal 3 2 2 2" xfId="221"/>
    <cellStyle name="Normal 3 3" xfId="86"/>
    <cellStyle name="Normal 3 3 2" xfId="164"/>
    <cellStyle name="Normal 3 4" xfId="87"/>
    <cellStyle name="Normal 3 4 2" xfId="165"/>
    <cellStyle name="Normal 3 5" xfId="88"/>
    <cellStyle name="Normal 3 5 2" xfId="166"/>
    <cellStyle name="Normal 3 6" xfId="117"/>
    <cellStyle name="Normal 4" xfId="10"/>
    <cellStyle name="Normal 4 2" xfId="89"/>
    <cellStyle name="Normal 4 2 2" xfId="167"/>
    <cellStyle name="Normal 4 3" xfId="119"/>
    <cellStyle name="Normal 4 3 2" xfId="222"/>
    <cellStyle name="Normal 5" xfId="11"/>
    <cellStyle name="Normal 5 2" xfId="90"/>
    <cellStyle name="Normal 5 2 2" xfId="168"/>
    <cellStyle name="Normal 5 3" xfId="91"/>
    <cellStyle name="Normal 5 3 2" xfId="169"/>
    <cellStyle name="Normal 5 4" xfId="120"/>
    <cellStyle name="Normal 6" xfId="92"/>
    <cellStyle name="Normal 6 2" xfId="170"/>
    <cellStyle name="Normal 7" xfId="93"/>
    <cellStyle name="Normal 7 2" xfId="223"/>
    <cellStyle name="Normal 8" xfId="94"/>
    <cellStyle name="Normal 8 2" xfId="171"/>
    <cellStyle name="Normal 9" xfId="95"/>
    <cellStyle name="Normal_FORMATO IAIE IAT" xfId="12"/>
    <cellStyle name="Normal_Formatos E-M  2008 Benito Juárez" xfId="13"/>
    <cellStyle name="Normal_Invi_07_LEER" xfId="108"/>
    <cellStyle name="Notas 2" xfId="96"/>
    <cellStyle name="Notas 2 2" xfId="172"/>
    <cellStyle name="Notas 3" xfId="97"/>
    <cellStyle name="Notas 4" xfId="209"/>
    <cellStyle name="Porcentual 2" xfId="14"/>
    <cellStyle name="Porcentual 2 2" xfId="15"/>
    <cellStyle name="Salida 2" xfId="98"/>
    <cellStyle name="Salida 3" xfId="210"/>
    <cellStyle name="Texto de advertencia 2" xfId="99"/>
    <cellStyle name="Texto de advertencia 3" xfId="211"/>
    <cellStyle name="Texto explicativo 2" xfId="100"/>
    <cellStyle name="Texto explicativo 3" xfId="212"/>
    <cellStyle name="Título 1 2" xfId="101"/>
    <cellStyle name="Título 2 2" xfId="102"/>
    <cellStyle name="Título 2 3" xfId="215"/>
    <cellStyle name="Título 3 2" xfId="103"/>
    <cellStyle name="Título 3 3" xfId="216"/>
    <cellStyle name="Título 4" xfId="104"/>
    <cellStyle name="Título 5" xfId="213"/>
    <cellStyle name="Total 2" xfId="105"/>
    <cellStyle name="Total 3" xfId="217"/>
  </cellStyles>
  <dxfs count="7">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723900</xdr:colOff>
      <xdr:row>12</xdr:row>
      <xdr:rowOff>129540</xdr:rowOff>
    </xdr:from>
    <xdr:to>
      <xdr:col>8</xdr:col>
      <xdr:colOff>1653540</xdr:colOff>
      <xdr:row>17</xdr:row>
      <xdr:rowOff>123825</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2606040" y="3063240"/>
          <a:ext cx="5562600" cy="11753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2628900</xdr:colOff>
      <xdr:row>10</xdr:row>
      <xdr:rowOff>15239</xdr:rowOff>
    </xdr:from>
    <xdr:to>
      <xdr:col>5</xdr:col>
      <xdr:colOff>365760</xdr:colOff>
      <xdr:row>14</xdr:row>
      <xdr:rowOff>83820</xdr:rowOff>
    </xdr:to>
    <xdr:pic>
      <xdr:nvPicPr>
        <xdr:cNvPr id="2" name="Imagen 1">
          <a:extLst>
            <a:ext uri="{FF2B5EF4-FFF2-40B4-BE49-F238E27FC236}">
              <a16:creationId xmlns:a16="http://schemas.microsoft.com/office/drawing/2014/main" xmlns="" id="{00000000-0008-0000-1700-000002000000}"/>
            </a:ext>
          </a:extLst>
        </xdr:cNvPr>
        <xdr:cNvPicPr>
          <a:picLocks noChangeAspect="1"/>
        </xdr:cNvPicPr>
      </xdr:nvPicPr>
      <xdr:blipFill>
        <a:blip xmlns:r="http://schemas.openxmlformats.org/officeDocument/2006/relationships" r:embed="rId1"/>
        <a:stretch>
          <a:fillRect/>
        </a:stretch>
      </xdr:blipFill>
      <xdr:spPr>
        <a:xfrm>
          <a:off x="2628900" y="2674619"/>
          <a:ext cx="4457700" cy="9829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975360</xdr:colOff>
      <xdr:row>9</xdr:row>
      <xdr:rowOff>144780</xdr:rowOff>
    </xdr:from>
    <xdr:to>
      <xdr:col>4</xdr:col>
      <xdr:colOff>701040</xdr:colOff>
      <xdr:row>14</xdr:row>
      <xdr:rowOff>175261</xdr:rowOff>
    </xdr:to>
    <xdr:pic>
      <xdr:nvPicPr>
        <xdr:cNvPr id="3" name="Imagen 2">
          <a:extLst>
            <a:ext uri="{FF2B5EF4-FFF2-40B4-BE49-F238E27FC236}">
              <a16:creationId xmlns:a16="http://schemas.microsoft.com/office/drawing/2014/main" xmlns="" id="{DDEA4423-F2AE-43E5-A581-6C06A4D78F98}"/>
            </a:ext>
          </a:extLst>
        </xdr:cNvPr>
        <xdr:cNvPicPr>
          <a:picLocks noChangeAspect="1"/>
        </xdr:cNvPicPr>
      </xdr:nvPicPr>
      <xdr:blipFill>
        <a:blip xmlns:r="http://schemas.openxmlformats.org/officeDocument/2006/relationships" r:embed="rId1"/>
        <a:stretch>
          <a:fillRect/>
        </a:stretch>
      </xdr:blipFill>
      <xdr:spPr>
        <a:xfrm>
          <a:off x="3078480" y="2385060"/>
          <a:ext cx="4457700" cy="982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2661285</xdr:colOff>
      <xdr:row>12</xdr:row>
      <xdr:rowOff>184785</xdr:rowOff>
    </xdr:from>
    <xdr:to>
      <xdr:col>2</xdr:col>
      <xdr:colOff>928001</xdr:colOff>
      <xdr:row>15</xdr:row>
      <xdr:rowOff>147313</xdr:rowOff>
    </xdr:to>
    <xdr:pic>
      <xdr:nvPicPr>
        <xdr:cNvPr id="2" name="Imagen 1">
          <a:extLst>
            <a:ext uri="{FF2B5EF4-FFF2-40B4-BE49-F238E27FC236}">
              <a16:creationId xmlns:a16="http://schemas.microsoft.com/office/drawing/2014/main" xmlns="" id="{00000000-0008-0000-1900-000002000000}"/>
            </a:ext>
          </a:extLst>
        </xdr:cNvPr>
        <xdr:cNvPicPr>
          <a:picLocks noChangeAspect="1"/>
        </xdr:cNvPicPr>
      </xdr:nvPicPr>
      <xdr:blipFill>
        <a:blip xmlns:r="http://schemas.openxmlformats.org/officeDocument/2006/relationships" r:embed="rId1"/>
        <a:stretch>
          <a:fillRect/>
        </a:stretch>
      </xdr:blipFill>
      <xdr:spPr>
        <a:xfrm>
          <a:off x="2661285" y="2295525"/>
          <a:ext cx="4644656" cy="10064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3" tint="0.79998168889431442"/>
  </sheetPr>
  <dimension ref="A14:M35"/>
  <sheetViews>
    <sheetView showGridLines="0" topLeftCell="A20" workbookViewId="0">
      <selection activeCell="J37" sqref="J37"/>
    </sheetView>
  </sheetViews>
  <sheetFormatPr baseColWidth="10" defaultColWidth="11.42578125" defaultRowHeight="12.75"/>
  <cols>
    <col min="1" max="6" width="11.42578125" style="1"/>
    <col min="7" max="7" width="19.28515625" style="1" customWidth="1"/>
    <col min="8" max="8" width="4.28515625" style="1" customWidth="1"/>
    <col min="9" max="9" width="8.28515625" style="1" customWidth="1"/>
    <col min="10" max="10" width="12.85546875" style="1" customWidth="1"/>
    <col min="11" max="16384" width="11.42578125" style="1"/>
  </cols>
  <sheetData>
    <row r="14" spans="1:13" ht="13.15" customHeight="1">
      <c r="A14" s="487" t="s">
        <v>423</v>
      </c>
      <c r="B14" s="487"/>
      <c r="C14" s="487"/>
      <c r="D14" s="487"/>
      <c r="E14" s="487"/>
      <c r="F14" s="487"/>
      <c r="G14" s="487"/>
      <c r="H14" s="487"/>
      <c r="I14" s="487"/>
      <c r="J14" s="487"/>
      <c r="K14" s="487"/>
      <c r="L14" s="3"/>
      <c r="M14" s="3"/>
    </row>
    <row r="15" spans="1:13" ht="13.15" customHeight="1">
      <c r="A15" s="487"/>
      <c r="B15" s="487"/>
      <c r="C15" s="487"/>
      <c r="D15" s="487"/>
      <c r="E15" s="487"/>
      <c r="F15" s="487"/>
      <c r="G15" s="487"/>
      <c r="H15" s="487"/>
      <c r="I15" s="487"/>
      <c r="J15" s="487"/>
      <c r="K15" s="487"/>
      <c r="L15" s="3"/>
      <c r="M15" s="3"/>
    </row>
    <row r="16" spans="1:13" ht="13.15" customHeight="1">
      <c r="A16" s="487"/>
      <c r="B16" s="487"/>
      <c r="C16" s="487"/>
      <c r="D16" s="487"/>
      <c r="E16" s="487"/>
      <c r="F16" s="487"/>
      <c r="G16" s="487"/>
      <c r="H16" s="487"/>
      <c r="I16" s="487"/>
      <c r="J16" s="487"/>
      <c r="K16" s="487"/>
      <c r="L16" s="3"/>
      <c r="M16" s="3"/>
    </row>
    <row r="18" spans="1:13" ht="15" customHeight="1">
      <c r="A18" s="488" t="s">
        <v>176</v>
      </c>
      <c r="B18" s="488"/>
      <c r="C18" s="488"/>
      <c r="D18" s="488"/>
      <c r="E18" s="488"/>
      <c r="F18" s="488"/>
      <c r="G18" s="488"/>
      <c r="H18" s="488"/>
      <c r="I18" s="488"/>
      <c r="J18" s="488"/>
      <c r="K18" s="488"/>
      <c r="L18" s="3"/>
      <c r="M18" s="3"/>
    </row>
    <row r="19" spans="1:13" ht="15" customHeight="1">
      <c r="A19" s="488"/>
      <c r="B19" s="488"/>
      <c r="C19" s="488"/>
      <c r="D19" s="488"/>
      <c r="E19" s="488"/>
      <c r="F19" s="488"/>
      <c r="G19" s="488"/>
      <c r="H19" s="488"/>
      <c r="I19" s="488"/>
      <c r="J19" s="488"/>
      <c r="K19" s="488"/>
      <c r="L19" s="3"/>
      <c r="M19" s="3"/>
    </row>
    <row r="20" spans="1:13" ht="15" customHeight="1">
      <c r="A20" s="488"/>
      <c r="B20" s="488"/>
      <c r="C20" s="488"/>
      <c r="D20" s="488"/>
      <c r="E20" s="488"/>
      <c r="F20" s="488"/>
      <c r="G20" s="488"/>
      <c r="H20" s="488"/>
      <c r="I20" s="488"/>
      <c r="J20" s="488"/>
      <c r="K20" s="488"/>
      <c r="L20" s="3"/>
      <c r="M20" s="3"/>
    </row>
    <row r="21" spans="1:13" ht="15" customHeight="1">
      <c r="A21" s="488"/>
      <c r="B21" s="488"/>
      <c r="C21" s="488"/>
      <c r="D21" s="488"/>
      <c r="E21" s="488"/>
      <c r="F21" s="488"/>
      <c r="G21" s="488"/>
      <c r="H21" s="488"/>
      <c r="I21" s="488"/>
      <c r="J21" s="488"/>
      <c r="K21" s="488"/>
      <c r="L21" s="3"/>
      <c r="M21" s="3"/>
    </row>
    <row r="22" spans="1:13" ht="13.15" customHeight="1">
      <c r="A22" s="3"/>
      <c r="B22" s="3"/>
      <c r="C22" s="3"/>
      <c r="D22" s="3"/>
      <c r="E22" s="3"/>
      <c r="F22" s="3"/>
      <c r="G22" s="3"/>
      <c r="H22" s="3"/>
      <c r="I22" s="3"/>
      <c r="J22" s="3"/>
      <c r="K22" s="3"/>
      <c r="L22" s="3"/>
      <c r="M22" s="3"/>
    </row>
    <row r="23" spans="1:13" ht="13.15" customHeight="1">
      <c r="A23" s="3"/>
      <c r="B23" s="3"/>
      <c r="C23" s="3"/>
      <c r="D23" s="3"/>
      <c r="E23" s="3"/>
      <c r="F23" s="3"/>
      <c r="G23" s="3"/>
      <c r="H23" s="3"/>
      <c r="I23" s="3"/>
      <c r="J23" s="3"/>
      <c r="K23" s="3"/>
      <c r="L23" s="3"/>
      <c r="M23" s="3"/>
    </row>
    <row r="32" spans="1:13" s="7" customFormat="1" ht="15.75">
      <c r="A32" s="2" t="s">
        <v>424</v>
      </c>
      <c r="B32" s="2"/>
      <c r="C32" s="2"/>
      <c r="D32" s="4"/>
      <c r="E32" s="4"/>
      <c r="F32" s="5"/>
      <c r="G32" s="5" t="s">
        <v>425</v>
      </c>
      <c r="H32" s="2"/>
      <c r="I32" s="2"/>
      <c r="J32" s="2"/>
      <c r="K32" s="6"/>
      <c r="L32" s="6"/>
    </row>
    <row r="33" spans="2:13" ht="15.75" customHeight="1">
      <c r="B33" s="489" t="s">
        <v>426</v>
      </c>
      <c r="C33" s="489"/>
      <c r="D33" s="489"/>
      <c r="E33" s="489"/>
      <c r="F33" s="51"/>
      <c r="G33" s="52"/>
      <c r="H33" s="489" t="s">
        <v>427</v>
      </c>
      <c r="I33" s="489"/>
      <c r="J33" s="489"/>
      <c r="K33" s="489"/>
      <c r="L33" s="53"/>
      <c r="M33" s="53"/>
    </row>
    <row r="34" spans="2:13">
      <c r="B34" s="52" t="s">
        <v>428</v>
      </c>
      <c r="C34" s="52"/>
      <c r="D34" s="52"/>
      <c r="E34" s="52"/>
      <c r="F34" s="52"/>
      <c r="G34" s="52"/>
      <c r="H34" s="490" t="s">
        <v>901</v>
      </c>
      <c r="I34" s="491"/>
      <c r="J34" s="491"/>
      <c r="K34" s="491"/>
    </row>
    <row r="35" spans="2:13">
      <c r="H35" s="486"/>
      <c r="I35" s="486"/>
      <c r="J35" s="486"/>
      <c r="K35" s="486"/>
    </row>
  </sheetData>
  <mergeCells count="5">
    <mergeCell ref="A14:K16"/>
    <mergeCell ref="A18:K21"/>
    <mergeCell ref="B33:E33"/>
    <mergeCell ref="H33:K33"/>
    <mergeCell ref="H34:K34"/>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&amp;C&amp;G&amp;R</oddFooter>
  </headerFooter>
  <legacyDrawingHF r:id="rId2"/>
</worksheet>
</file>

<file path=xl/worksheets/sheet10.xml><?xml version="1.0" encoding="utf-8"?>
<worksheet xmlns="http://schemas.openxmlformats.org/spreadsheetml/2006/main" xmlns:r="http://schemas.openxmlformats.org/officeDocument/2006/relationships">
  <sheetPr>
    <tabColor theme="3" tint="0.79998168889431442"/>
  </sheetPr>
  <dimension ref="A1:U20"/>
  <sheetViews>
    <sheetView showGridLines="0" topLeftCell="A3" zoomScale="85" zoomScaleNormal="85" zoomScaleSheetLayoutView="70" workbookViewId="0">
      <selection activeCell="A10" sqref="A10:G14"/>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10" width="15.7109375" style="127" customWidth="1"/>
    <col min="11" max="12" width="6.7109375" style="127" customWidth="1"/>
    <col min="13" max="14" width="15.7109375" style="127" customWidth="1"/>
    <col min="15" max="15" width="14.7109375" style="127" customWidth="1"/>
    <col min="16"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3.75" customHeight="1">
      <c r="A2" s="521" t="s">
        <v>279</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23.45" customHeight="1">
      <c r="A10" s="152">
        <v>1</v>
      </c>
      <c r="B10" s="152"/>
      <c r="C10" s="152"/>
      <c r="D10" s="152"/>
      <c r="E10" s="152"/>
      <c r="F10" s="134" t="s">
        <v>217</v>
      </c>
      <c r="G10" s="135"/>
      <c r="H10" s="133"/>
      <c r="I10" s="136"/>
      <c r="J10" s="136"/>
      <c r="K10" s="136"/>
      <c r="L10" s="136"/>
      <c r="M10" s="136">
        <v>0</v>
      </c>
      <c r="N10" s="137">
        <v>33000000</v>
      </c>
      <c r="O10" s="137">
        <v>0</v>
      </c>
      <c r="P10" s="137">
        <v>0</v>
      </c>
      <c r="Q10" s="137">
        <v>0</v>
      </c>
      <c r="R10" s="137"/>
      <c r="S10" s="137"/>
      <c r="T10" s="133"/>
      <c r="U10" s="138"/>
    </row>
    <row r="11" spans="1:21" s="139" customFormat="1" ht="15.6" customHeight="1">
      <c r="A11" s="152"/>
      <c r="B11" s="152">
        <v>2</v>
      </c>
      <c r="C11" s="152"/>
      <c r="D11" s="152"/>
      <c r="E11" s="152"/>
      <c r="F11" s="134" t="s">
        <v>263</v>
      </c>
      <c r="G11" s="135"/>
      <c r="H11" s="133"/>
      <c r="I11" s="136"/>
      <c r="J11" s="136"/>
      <c r="K11" s="136"/>
      <c r="L11" s="136"/>
      <c r="M11" s="136">
        <v>0</v>
      </c>
      <c r="N11" s="137">
        <v>33000000</v>
      </c>
      <c r="O11" s="137">
        <v>0</v>
      </c>
      <c r="P11" s="137">
        <v>0</v>
      </c>
      <c r="Q11" s="137">
        <v>0</v>
      </c>
      <c r="R11" s="137"/>
      <c r="S11" s="137"/>
      <c r="T11" s="133"/>
      <c r="U11" s="138"/>
    </row>
    <row r="12" spans="1:21" s="139" customFormat="1" ht="24" customHeight="1">
      <c r="A12" s="152"/>
      <c r="B12" s="152"/>
      <c r="C12" s="152">
        <v>4</v>
      </c>
      <c r="D12" s="152"/>
      <c r="E12" s="152"/>
      <c r="F12" s="134" t="s">
        <v>265</v>
      </c>
      <c r="G12" s="135"/>
      <c r="H12" s="133"/>
      <c r="I12" s="136"/>
      <c r="J12" s="136"/>
      <c r="K12" s="136"/>
      <c r="L12" s="136"/>
      <c r="M12" s="136">
        <v>0</v>
      </c>
      <c r="N12" s="137">
        <v>33000000</v>
      </c>
      <c r="O12" s="137">
        <v>0</v>
      </c>
      <c r="P12" s="137">
        <v>0</v>
      </c>
      <c r="Q12" s="137">
        <v>0</v>
      </c>
      <c r="R12" s="137"/>
      <c r="S12" s="137"/>
      <c r="T12" s="133"/>
      <c r="U12" s="138"/>
    </row>
    <row r="13" spans="1:21" s="139" customFormat="1" ht="13.15" customHeight="1">
      <c r="A13" s="152"/>
      <c r="B13" s="152"/>
      <c r="C13" s="152"/>
      <c r="D13" s="152">
        <v>1</v>
      </c>
      <c r="E13" s="152"/>
      <c r="F13" s="134" t="s">
        <v>220</v>
      </c>
      <c r="G13" s="135"/>
      <c r="H13" s="133"/>
      <c r="I13" s="136"/>
      <c r="J13" s="136"/>
      <c r="K13" s="136"/>
      <c r="L13" s="136"/>
      <c r="M13" s="136">
        <v>0</v>
      </c>
      <c r="N13" s="137">
        <v>33000000</v>
      </c>
      <c r="O13" s="137">
        <v>0</v>
      </c>
      <c r="P13" s="137">
        <v>0</v>
      </c>
      <c r="Q13" s="137">
        <v>0</v>
      </c>
      <c r="R13" s="137"/>
      <c r="S13" s="137"/>
      <c r="T13" s="133"/>
      <c r="U13" s="138"/>
    </row>
    <row r="14" spans="1:21" s="139" customFormat="1" ht="24" customHeight="1">
      <c r="A14" s="152"/>
      <c r="B14" s="152"/>
      <c r="C14" s="152"/>
      <c r="D14" s="152"/>
      <c r="E14" s="152">
        <v>210</v>
      </c>
      <c r="F14" s="134" t="s">
        <v>179</v>
      </c>
      <c r="G14" s="135" t="s">
        <v>247</v>
      </c>
      <c r="H14" s="171">
        <v>0</v>
      </c>
      <c r="I14" s="171">
        <v>0</v>
      </c>
      <c r="J14" s="169">
        <v>0</v>
      </c>
      <c r="K14" s="136">
        <f t="shared" ref="K14" si="0">IFERROR(J14/H14*100,0)</f>
        <v>0</v>
      </c>
      <c r="L14" s="136">
        <f t="shared" ref="L14" si="1">IFERROR(J14/I14*100,0)</f>
        <v>0</v>
      </c>
      <c r="M14" s="136">
        <v>0</v>
      </c>
      <c r="N14" s="137">
        <v>33000000</v>
      </c>
      <c r="O14" s="137">
        <v>0</v>
      </c>
      <c r="P14" s="137">
        <v>0</v>
      </c>
      <c r="Q14" s="137">
        <v>0</v>
      </c>
      <c r="R14" s="137">
        <f t="shared" ref="R14" si="2">IFERROR(O14/M14*100,0)</f>
        <v>0</v>
      </c>
      <c r="S14" s="137">
        <f t="shared" ref="S14" si="3">IFERROR(O14/N14*100,0)</f>
        <v>0</v>
      </c>
      <c r="T14" s="137">
        <f t="shared" ref="T14" si="4">IFERROR(P14/M14*100,0)</f>
        <v>0</v>
      </c>
      <c r="U14" s="137">
        <f t="shared" ref="U14" si="5">IFERROR(P14/N14*100,0)</f>
        <v>0</v>
      </c>
    </row>
    <row r="15" spans="1:21" s="139" customFormat="1" ht="15" customHeight="1">
      <c r="A15" s="133"/>
      <c r="B15" s="133"/>
      <c r="C15" s="133"/>
      <c r="D15" s="133"/>
      <c r="E15" s="133"/>
      <c r="F15" s="133"/>
      <c r="G15" s="133"/>
      <c r="H15" s="133"/>
      <c r="I15" s="136"/>
      <c r="J15" s="136"/>
      <c r="K15" s="136"/>
      <c r="L15" s="136"/>
      <c r="M15" s="136"/>
      <c r="N15" s="137"/>
      <c r="O15" s="137"/>
      <c r="P15" s="137"/>
      <c r="Q15" s="137"/>
      <c r="R15" s="137"/>
      <c r="S15" s="137"/>
      <c r="T15" s="133"/>
      <c r="U15" s="138"/>
    </row>
    <row r="16" spans="1:21" s="139" customFormat="1" ht="15" customHeight="1">
      <c r="A16" s="304"/>
      <c r="B16" s="304"/>
      <c r="C16" s="304"/>
      <c r="D16" s="304"/>
      <c r="E16" s="304"/>
      <c r="F16" s="297" t="s">
        <v>422</v>
      </c>
      <c r="G16" s="304"/>
      <c r="H16" s="304"/>
      <c r="I16" s="305"/>
      <c r="J16" s="305"/>
      <c r="K16" s="305"/>
      <c r="L16" s="305"/>
      <c r="M16" s="306">
        <f>+M10</f>
        <v>0</v>
      </c>
      <c r="N16" s="306">
        <f t="shared" ref="N16:Q16" si="6">+N10</f>
        <v>33000000</v>
      </c>
      <c r="O16" s="306">
        <f t="shared" si="6"/>
        <v>0</v>
      </c>
      <c r="P16" s="306">
        <f t="shared" si="6"/>
        <v>0</v>
      </c>
      <c r="Q16" s="306">
        <f t="shared" si="6"/>
        <v>0</v>
      </c>
      <c r="R16" s="307"/>
      <c r="S16" s="307"/>
      <c r="T16" s="304"/>
      <c r="U16" s="308"/>
    </row>
    <row r="17" spans="1:21" s="139" customFormat="1" ht="15" customHeight="1">
      <c r="A17" s="141"/>
      <c r="B17" s="141"/>
      <c r="C17" s="141"/>
      <c r="D17" s="141"/>
      <c r="E17" s="141"/>
      <c r="F17" s="141"/>
      <c r="G17" s="141"/>
      <c r="H17" s="141"/>
      <c r="I17" s="142"/>
      <c r="J17" s="142"/>
      <c r="K17" s="142"/>
      <c r="L17" s="142"/>
      <c r="M17" s="142"/>
      <c r="N17" s="143"/>
      <c r="O17" s="143"/>
      <c r="P17" s="143"/>
      <c r="Q17" s="143"/>
      <c r="R17" s="143"/>
      <c r="S17" s="143"/>
      <c r="T17" s="141"/>
      <c r="U17" s="144"/>
    </row>
    <row r="18" spans="1:21">
      <c r="A18" s="145"/>
      <c r="B18" s="146"/>
      <c r="C18" s="145"/>
      <c r="D18" s="145"/>
      <c r="F18" s="145"/>
    </row>
    <row r="19" spans="1:21">
      <c r="B19" s="147"/>
      <c r="C19" s="148"/>
      <c r="D19" s="148"/>
      <c r="N19" s="149"/>
      <c r="O19" s="149"/>
    </row>
    <row r="20" spans="1:21">
      <c r="B20" s="150"/>
      <c r="C20" s="150"/>
      <c r="D20" s="150"/>
      <c r="N20" s="151"/>
      <c r="O20"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sheetPr>
    <tabColor theme="3" tint="0.79998168889431442"/>
  </sheetPr>
  <dimension ref="A1:U23"/>
  <sheetViews>
    <sheetView showGridLines="0" topLeftCell="A8" zoomScale="85" zoomScaleNormal="85" zoomScaleSheetLayoutView="70" workbookViewId="0">
      <selection activeCell="A10" sqref="A10:G18"/>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10" width="15.7109375" style="127" customWidth="1"/>
    <col min="11" max="12" width="6.7109375" style="127" customWidth="1"/>
    <col min="13" max="15" width="15.7109375" style="127" customWidth="1"/>
    <col min="16" max="16" width="14.28515625" style="127" customWidth="1"/>
    <col min="17"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6.75" customHeight="1">
      <c r="A2" s="521" t="s">
        <v>280</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23.45" customHeight="1">
      <c r="A10" s="152">
        <v>1</v>
      </c>
      <c r="B10" s="152"/>
      <c r="C10" s="152"/>
      <c r="D10" s="152"/>
      <c r="E10" s="152"/>
      <c r="F10" s="134" t="s">
        <v>217</v>
      </c>
      <c r="G10" s="135"/>
      <c r="H10" s="133"/>
      <c r="I10" s="136"/>
      <c r="J10" s="136"/>
      <c r="K10" s="136"/>
      <c r="L10" s="136"/>
      <c r="M10" s="136">
        <v>0</v>
      </c>
      <c r="N10" s="137">
        <v>27692000</v>
      </c>
      <c r="O10" s="137">
        <v>0</v>
      </c>
      <c r="P10" s="137">
        <v>0</v>
      </c>
      <c r="Q10" s="137">
        <v>0</v>
      </c>
      <c r="R10" s="137"/>
      <c r="S10" s="137"/>
      <c r="T10" s="133"/>
      <c r="U10" s="138"/>
    </row>
    <row r="11" spans="1:21" s="139" customFormat="1" ht="14.45" customHeight="1">
      <c r="A11" s="152"/>
      <c r="B11" s="152">
        <v>2</v>
      </c>
      <c r="C11" s="152"/>
      <c r="D11" s="152"/>
      <c r="E11" s="152"/>
      <c r="F11" s="134" t="s">
        <v>263</v>
      </c>
      <c r="G11" s="135"/>
      <c r="H11" s="133"/>
      <c r="I11" s="136"/>
      <c r="J11" s="136"/>
      <c r="K11" s="136"/>
      <c r="L11" s="136"/>
      <c r="M11" s="136">
        <v>0</v>
      </c>
      <c r="N11" s="137">
        <v>27692000</v>
      </c>
      <c r="O11" s="137">
        <v>0</v>
      </c>
      <c r="P11" s="137">
        <v>0</v>
      </c>
      <c r="Q11" s="137">
        <v>0</v>
      </c>
      <c r="R11" s="137"/>
      <c r="S11" s="137"/>
      <c r="T11" s="133"/>
      <c r="U11" s="138"/>
    </row>
    <row r="12" spans="1:21" s="139" customFormat="1" ht="24.6" customHeight="1">
      <c r="A12" s="152"/>
      <c r="B12" s="152"/>
      <c r="C12" s="152">
        <v>4</v>
      </c>
      <c r="D12" s="152"/>
      <c r="E12" s="152"/>
      <c r="F12" s="134" t="s">
        <v>265</v>
      </c>
      <c r="G12" s="135"/>
      <c r="H12" s="133"/>
      <c r="I12" s="136"/>
      <c r="J12" s="136"/>
      <c r="K12" s="136"/>
      <c r="L12" s="136"/>
      <c r="M12" s="136">
        <v>0</v>
      </c>
      <c r="N12" s="137">
        <v>9890000</v>
      </c>
      <c r="O12" s="137">
        <v>0</v>
      </c>
      <c r="P12" s="137">
        <v>0</v>
      </c>
      <c r="Q12" s="137">
        <v>0</v>
      </c>
      <c r="R12" s="137"/>
      <c r="S12" s="137"/>
      <c r="T12" s="133"/>
      <c r="U12" s="138"/>
    </row>
    <row r="13" spans="1:21" s="139" customFormat="1" ht="13.9" customHeight="1">
      <c r="A13" s="152"/>
      <c r="B13" s="152"/>
      <c r="C13" s="152"/>
      <c r="D13" s="152">
        <v>2</v>
      </c>
      <c r="E13" s="152"/>
      <c r="F13" s="134" t="s">
        <v>221</v>
      </c>
      <c r="G13" s="135"/>
      <c r="H13" s="133"/>
      <c r="I13" s="136"/>
      <c r="J13" s="136"/>
      <c r="K13" s="136"/>
      <c r="L13" s="136"/>
      <c r="M13" s="136">
        <v>0</v>
      </c>
      <c r="N13" s="137">
        <v>9890000</v>
      </c>
      <c r="O13" s="137">
        <v>0</v>
      </c>
      <c r="P13" s="137">
        <v>0</v>
      </c>
      <c r="Q13" s="137">
        <v>0</v>
      </c>
      <c r="R13" s="137"/>
      <c r="S13" s="137"/>
      <c r="T13" s="133"/>
      <c r="U13" s="138"/>
    </row>
    <row r="14" spans="1:21" s="139" customFormat="1" ht="25.15" customHeight="1">
      <c r="A14" s="152"/>
      <c r="B14" s="152"/>
      <c r="C14" s="152"/>
      <c r="D14" s="152"/>
      <c r="E14" s="152">
        <v>213</v>
      </c>
      <c r="F14" s="134" t="s">
        <v>181</v>
      </c>
      <c r="G14" s="135" t="s">
        <v>247</v>
      </c>
      <c r="H14" s="169">
        <v>0</v>
      </c>
      <c r="I14" s="169">
        <v>0</v>
      </c>
      <c r="J14" s="169">
        <v>0</v>
      </c>
      <c r="K14" s="136">
        <f t="shared" ref="K14" si="0">IFERROR(J14/H14*100,0)</f>
        <v>0</v>
      </c>
      <c r="L14" s="136">
        <f t="shared" ref="L14" si="1">IFERROR(J14/I14*100,0)</f>
        <v>0</v>
      </c>
      <c r="M14" s="136">
        <v>0</v>
      </c>
      <c r="N14" s="137">
        <v>9890000</v>
      </c>
      <c r="O14" s="137">
        <v>0</v>
      </c>
      <c r="P14" s="137">
        <v>0</v>
      </c>
      <c r="Q14" s="137">
        <v>0</v>
      </c>
      <c r="R14" s="137">
        <f t="shared" ref="R14" si="2">IFERROR(O14/M14*100,0)</f>
        <v>0</v>
      </c>
      <c r="S14" s="137">
        <f t="shared" ref="S14" si="3">IFERROR(O14/N14*100,0)</f>
        <v>0</v>
      </c>
      <c r="T14" s="137">
        <f t="shared" ref="T14" si="4">IFERROR(P14/M14*100,0)</f>
        <v>0</v>
      </c>
      <c r="U14" s="137">
        <f t="shared" ref="U14" si="5">IFERROR(P14/N14*100,0)</f>
        <v>0</v>
      </c>
    </row>
    <row r="15" spans="1:21" s="139" customFormat="1" ht="15.6" customHeight="1">
      <c r="A15" s="152"/>
      <c r="B15" s="152"/>
      <c r="C15" s="152">
        <v>6</v>
      </c>
      <c r="D15" s="152"/>
      <c r="E15" s="152"/>
      <c r="F15" s="134" t="s">
        <v>267</v>
      </c>
      <c r="G15" s="135"/>
      <c r="H15" s="136"/>
      <c r="I15" s="136"/>
      <c r="J15" s="136"/>
      <c r="K15" s="136"/>
      <c r="L15" s="136"/>
      <c r="M15" s="136">
        <v>0</v>
      </c>
      <c r="N15" s="137">
        <v>17802000</v>
      </c>
      <c r="O15" s="137">
        <v>0</v>
      </c>
      <c r="P15" s="137">
        <v>0</v>
      </c>
      <c r="Q15" s="137">
        <v>0</v>
      </c>
      <c r="R15" s="137"/>
      <c r="S15" s="137"/>
      <c r="T15" s="133"/>
      <c r="U15" s="138"/>
    </row>
    <row r="16" spans="1:21" s="139" customFormat="1" ht="24" customHeight="1">
      <c r="A16" s="152"/>
      <c r="B16" s="152"/>
      <c r="C16" s="152"/>
      <c r="D16" s="152">
        <v>9</v>
      </c>
      <c r="E16" s="152"/>
      <c r="F16" s="134" t="s">
        <v>225</v>
      </c>
      <c r="G16" s="135"/>
      <c r="H16" s="136"/>
      <c r="I16" s="136"/>
      <c r="J16" s="136"/>
      <c r="K16" s="136"/>
      <c r="L16" s="136"/>
      <c r="M16" s="136">
        <v>0</v>
      </c>
      <c r="N16" s="137">
        <v>17802000</v>
      </c>
      <c r="O16" s="137">
        <v>0</v>
      </c>
      <c r="P16" s="137">
        <v>0</v>
      </c>
      <c r="Q16" s="137">
        <v>0</v>
      </c>
      <c r="R16" s="137"/>
      <c r="S16" s="137"/>
      <c r="T16" s="133"/>
      <c r="U16" s="138"/>
    </row>
    <row r="17" spans="1:21" s="139" customFormat="1" ht="37.15" customHeight="1">
      <c r="A17" s="152"/>
      <c r="B17" s="152"/>
      <c r="C17" s="152"/>
      <c r="D17" s="152"/>
      <c r="E17" s="152">
        <v>227</v>
      </c>
      <c r="F17" s="134" t="s">
        <v>189</v>
      </c>
      <c r="G17" s="135" t="s">
        <v>247</v>
      </c>
      <c r="H17" s="172">
        <v>0</v>
      </c>
      <c r="I17" s="172">
        <v>0</v>
      </c>
      <c r="J17" s="172">
        <v>0</v>
      </c>
      <c r="K17" s="136">
        <f t="shared" ref="K17" si="6">IFERROR(J17/H17*100,0)</f>
        <v>0</v>
      </c>
      <c r="L17" s="136">
        <f t="shared" ref="L17" si="7">IFERROR(J17/I17*100,0)</f>
        <v>0</v>
      </c>
      <c r="M17" s="136">
        <v>0</v>
      </c>
      <c r="N17" s="137">
        <v>17802000</v>
      </c>
      <c r="O17" s="137">
        <v>0</v>
      </c>
      <c r="P17" s="137">
        <v>0</v>
      </c>
      <c r="Q17" s="137">
        <v>0</v>
      </c>
      <c r="R17" s="137">
        <f t="shared" ref="R17" si="8">IFERROR(O17/M17*100,0)</f>
        <v>0</v>
      </c>
      <c r="S17" s="137">
        <f t="shared" ref="S17" si="9">IFERROR(O17/N17*100,0)</f>
        <v>0</v>
      </c>
      <c r="T17" s="137">
        <f t="shared" ref="T17" si="10">IFERROR(P17/M17*100,0)</f>
        <v>0</v>
      </c>
      <c r="U17" s="137">
        <f t="shared" ref="U17" si="11">IFERROR(P17/N17*100,0)</f>
        <v>0</v>
      </c>
    </row>
    <row r="18" spans="1:21" s="139" customFormat="1" ht="15" customHeight="1">
      <c r="A18" s="133"/>
      <c r="B18" s="133"/>
      <c r="C18" s="133"/>
      <c r="D18" s="133"/>
      <c r="E18" s="133"/>
      <c r="F18" s="133"/>
      <c r="G18" s="133"/>
      <c r="H18" s="133"/>
      <c r="I18" s="136"/>
      <c r="J18" s="136"/>
      <c r="K18" s="136"/>
      <c r="L18" s="136"/>
      <c r="M18" s="136"/>
      <c r="N18" s="137"/>
      <c r="O18" s="137"/>
      <c r="P18" s="137"/>
      <c r="Q18" s="137"/>
      <c r="R18" s="137"/>
      <c r="S18" s="137"/>
      <c r="T18" s="133"/>
      <c r="U18" s="138"/>
    </row>
    <row r="19" spans="1:21" s="139" customFormat="1" ht="15" customHeight="1">
      <c r="A19" s="304"/>
      <c r="B19" s="304"/>
      <c r="C19" s="304"/>
      <c r="D19" s="304"/>
      <c r="E19" s="304"/>
      <c r="F19" s="297" t="s">
        <v>422</v>
      </c>
      <c r="G19" s="304"/>
      <c r="H19" s="304"/>
      <c r="I19" s="305"/>
      <c r="J19" s="305"/>
      <c r="K19" s="305"/>
      <c r="L19" s="305"/>
      <c r="M19" s="306">
        <f>+M10</f>
        <v>0</v>
      </c>
      <c r="N19" s="306">
        <f t="shared" ref="N19:Q19" si="12">+N10</f>
        <v>27692000</v>
      </c>
      <c r="O19" s="306">
        <f t="shared" si="12"/>
        <v>0</v>
      </c>
      <c r="P19" s="306">
        <f t="shared" si="12"/>
        <v>0</v>
      </c>
      <c r="Q19" s="306">
        <f t="shared" si="12"/>
        <v>0</v>
      </c>
      <c r="R19" s="307"/>
      <c r="S19" s="307"/>
      <c r="T19" s="304"/>
      <c r="U19" s="308"/>
    </row>
    <row r="20" spans="1:21" s="139" customFormat="1" ht="15" customHeight="1">
      <c r="A20" s="141"/>
      <c r="B20" s="141"/>
      <c r="C20" s="141"/>
      <c r="D20" s="141"/>
      <c r="E20" s="141"/>
      <c r="F20" s="141"/>
      <c r="G20" s="141"/>
      <c r="H20" s="141"/>
      <c r="I20" s="142"/>
      <c r="J20" s="142"/>
      <c r="K20" s="142"/>
      <c r="L20" s="142"/>
      <c r="M20" s="142"/>
      <c r="N20" s="143"/>
      <c r="O20" s="143"/>
      <c r="P20" s="143"/>
      <c r="Q20" s="143"/>
      <c r="R20" s="143"/>
      <c r="S20" s="143"/>
      <c r="T20" s="141"/>
      <c r="U20" s="144"/>
    </row>
    <row r="21" spans="1:21">
      <c r="A21" s="145"/>
      <c r="B21" s="146"/>
      <c r="C21" s="145"/>
      <c r="D21" s="145"/>
      <c r="F21" s="145"/>
    </row>
    <row r="22" spans="1:21">
      <c r="B22" s="147"/>
      <c r="C22" s="148"/>
      <c r="D22" s="148"/>
      <c r="N22" s="149"/>
      <c r="O22" s="149"/>
    </row>
    <row r="23" spans="1:21">
      <c r="B23" s="150"/>
      <c r="C23" s="150"/>
      <c r="D23" s="150"/>
      <c r="N23" s="151"/>
      <c r="O23"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sheetPr>
    <tabColor theme="3" tint="0.79998168889431442"/>
  </sheetPr>
  <dimension ref="A1:U20"/>
  <sheetViews>
    <sheetView showGridLines="0" topLeftCell="A4" zoomScale="85" zoomScaleNormal="85" zoomScaleSheetLayoutView="70" workbookViewId="0">
      <selection activeCell="A10" sqref="A10:G14"/>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10" width="15.7109375" style="127" customWidth="1"/>
    <col min="11" max="12" width="6.7109375" style="127" customWidth="1"/>
    <col min="13" max="15" width="15.7109375" style="127" customWidth="1"/>
    <col min="16" max="16" width="14.28515625" style="127" customWidth="1"/>
    <col min="17"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4.5" customHeight="1">
      <c r="A2" s="521" t="s">
        <v>281</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25.15" customHeight="1">
      <c r="A10" s="152">
        <v>1</v>
      </c>
      <c r="B10" s="152"/>
      <c r="C10" s="152"/>
      <c r="D10" s="152"/>
      <c r="E10" s="152"/>
      <c r="F10" s="134" t="s">
        <v>217</v>
      </c>
      <c r="G10" s="135"/>
      <c r="H10" s="133"/>
      <c r="I10" s="136"/>
      <c r="J10" s="136"/>
      <c r="K10" s="136"/>
      <c r="L10" s="136"/>
      <c r="M10" s="136">
        <v>0</v>
      </c>
      <c r="N10" s="137">
        <v>15824000</v>
      </c>
      <c r="O10" s="137">
        <v>0</v>
      </c>
      <c r="P10" s="137">
        <v>0</v>
      </c>
      <c r="Q10" s="137">
        <v>0</v>
      </c>
      <c r="R10" s="137"/>
      <c r="S10" s="137"/>
      <c r="T10" s="133"/>
      <c r="U10" s="138"/>
    </row>
    <row r="11" spans="1:21" s="139" customFormat="1" ht="13.15" customHeight="1">
      <c r="A11" s="152"/>
      <c r="B11" s="152">
        <v>2</v>
      </c>
      <c r="C11" s="152"/>
      <c r="D11" s="152"/>
      <c r="E11" s="152"/>
      <c r="F11" s="134" t="s">
        <v>263</v>
      </c>
      <c r="G11" s="135"/>
      <c r="H11" s="133"/>
      <c r="I11" s="136"/>
      <c r="J11" s="136"/>
      <c r="K11" s="136"/>
      <c r="L11" s="136"/>
      <c r="M11" s="136">
        <v>0</v>
      </c>
      <c r="N11" s="137">
        <v>15824000</v>
      </c>
      <c r="O11" s="137">
        <v>0</v>
      </c>
      <c r="P11" s="137">
        <v>0</v>
      </c>
      <c r="Q11" s="137">
        <v>0</v>
      </c>
      <c r="R11" s="137"/>
      <c r="S11" s="137"/>
      <c r="T11" s="133"/>
      <c r="U11" s="138"/>
    </row>
    <row r="12" spans="1:21" s="139" customFormat="1" ht="25.15" customHeight="1">
      <c r="A12" s="152"/>
      <c r="B12" s="152"/>
      <c r="C12" s="152">
        <v>4</v>
      </c>
      <c r="D12" s="152"/>
      <c r="E12" s="152"/>
      <c r="F12" s="134" t="s">
        <v>265</v>
      </c>
      <c r="G12" s="135"/>
      <c r="H12" s="133"/>
      <c r="I12" s="136"/>
      <c r="J12" s="136"/>
      <c r="K12" s="136"/>
      <c r="L12" s="136"/>
      <c r="M12" s="136">
        <v>0</v>
      </c>
      <c r="N12" s="137">
        <v>15824000</v>
      </c>
      <c r="O12" s="137">
        <v>0</v>
      </c>
      <c r="P12" s="137">
        <v>0</v>
      </c>
      <c r="Q12" s="137">
        <v>0</v>
      </c>
      <c r="R12" s="137"/>
      <c r="S12" s="137"/>
      <c r="T12" s="133"/>
      <c r="U12" s="138"/>
    </row>
    <row r="13" spans="1:21" s="139" customFormat="1" ht="13.15" customHeight="1">
      <c r="A13" s="152"/>
      <c r="B13" s="152"/>
      <c r="C13" s="152"/>
      <c r="D13" s="152">
        <v>1</v>
      </c>
      <c r="E13" s="152"/>
      <c r="F13" s="134" t="s">
        <v>220</v>
      </c>
      <c r="G13" s="135"/>
      <c r="H13" s="133"/>
      <c r="I13" s="136"/>
      <c r="J13" s="136"/>
      <c r="K13" s="136"/>
      <c r="L13" s="136"/>
      <c r="M13" s="136">
        <v>0</v>
      </c>
      <c r="N13" s="137">
        <v>15824000</v>
      </c>
      <c r="O13" s="137">
        <v>0</v>
      </c>
      <c r="P13" s="137">
        <v>0</v>
      </c>
      <c r="Q13" s="137">
        <v>0</v>
      </c>
      <c r="R13" s="137"/>
      <c r="S13" s="137"/>
      <c r="T13" s="133"/>
      <c r="U13" s="138"/>
    </row>
    <row r="14" spans="1:21" s="139" customFormat="1" ht="22.9" customHeight="1">
      <c r="A14" s="152"/>
      <c r="B14" s="152"/>
      <c r="C14" s="152"/>
      <c r="D14" s="152"/>
      <c r="E14" s="152">
        <v>210</v>
      </c>
      <c r="F14" s="134" t="s">
        <v>179</v>
      </c>
      <c r="G14" s="135" t="s">
        <v>247</v>
      </c>
      <c r="H14" s="171">
        <v>0</v>
      </c>
      <c r="I14" s="171">
        <v>0</v>
      </c>
      <c r="J14" s="169">
        <v>0</v>
      </c>
      <c r="K14" s="136">
        <f t="shared" ref="K14" si="0">IFERROR(J14/H14*100,0)</f>
        <v>0</v>
      </c>
      <c r="L14" s="136">
        <f t="shared" ref="L14" si="1">IFERROR(J14/I14*100,0)</f>
        <v>0</v>
      </c>
      <c r="M14" s="136">
        <v>0</v>
      </c>
      <c r="N14" s="137">
        <v>15824000</v>
      </c>
      <c r="O14" s="137">
        <v>0</v>
      </c>
      <c r="P14" s="137">
        <v>0</v>
      </c>
      <c r="Q14" s="137">
        <v>0</v>
      </c>
      <c r="R14" s="137">
        <f t="shared" ref="R14" si="2">IFERROR(O14/M14*100,0)</f>
        <v>0</v>
      </c>
      <c r="S14" s="137">
        <f t="shared" ref="S14" si="3">IFERROR(O14/N14*100,0)</f>
        <v>0</v>
      </c>
      <c r="T14" s="137">
        <f t="shared" ref="T14" si="4">IFERROR(P14/M14*100,0)</f>
        <v>0</v>
      </c>
      <c r="U14" s="137">
        <f t="shared" ref="U14" si="5">IFERROR(P14/N14*100,0)</f>
        <v>0</v>
      </c>
    </row>
    <row r="15" spans="1:21" s="139" customFormat="1" ht="15" customHeight="1">
      <c r="A15" s="133"/>
      <c r="B15" s="133"/>
      <c r="C15" s="133"/>
      <c r="D15" s="133"/>
      <c r="E15" s="133"/>
      <c r="F15" s="133"/>
      <c r="G15" s="133"/>
      <c r="H15" s="133"/>
      <c r="I15" s="136"/>
      <c r="J15" s="136"/>
      <c r="K15" s="136"/>
      <c r="L15" s="136"/>
      <c r="M15" s="136"/>
      <c r="N15" s="137"/>
      <c r="O15" s="137"/>
      <c r="P15" s="137"/>
      <c r="Q15" s="137"/>
      <c r="R15" s="137"/>
      <c r="S15" s="137"/>
      <c r="T15" s="133"/>
      <c r="U15" s="138"/>
    </row>
    <row r="16" spans="1:21" s="139" customFormat="1" ht="15" customHeight="1">
      <c r="A16" s="304"/>
      <c r="B16" s="304"/>
      <c r="C16" s="304"/>
      <c r="D16" s="304"/>
      <c r="E16" s="304"/>
      <c r="F16" s="297" t="s">
        <v>422</v>
      </c>
      <c r="G16" s="304"/>
      <c r="H16" s="304"/>
      <c r="I16" s="305"/>
      <c r="J16" s="305"/>
      <c r="K16" s="305"/>
      <c r="L16" s="305"/>
      <c r="M16" s="306">
        <f>+M10</f>
        <v>0</v>
      </c>
      <c r="N16" s="306">
        <f t="shared" ref="N16:Q16" si="6">+N10</f>
        <v>15824000</v>
      </c>
      <c r="O16" s="306">
        <f t="shared" si="6"/>
        <v>0</v>
      </c>
      <c r="P16" s="306">
        <f t="shared" si="6"/>
        <v>0</v>
      </c>
      <c r="Q16" s="306">
        <f t="shared" si="6"/>
        <v>0</v>
      </c>
      <c r="R16" s="307"/>
      <c r="S16" s="307"/>
      <c r="T16" s="304"/>
      <c r="U16" s="308"/>
    </row>
    <row r="17" spans="1:21" s="139" customFormat="1" ht="15" customHeight="1">
      <c r="A17" s="141"/>
      <c r="B17" s="141"/>
      <c r="C17" s="141"/>
      <c r="D17" s="141"/>
      <c r="E17" s="141"/>
      <c r="F17" s="141"/>
      <c r="G17" s="141"/>
      <c r="H17" s="141"/>
      <c r="I17" s="142"/>
      <c r="J17" s="142"/>
      <c r="K17" s="142"/>
      <c r="L17" s="142"/>
      <c r="M17" s="142"/>
      <c r="N17" s="143"/>
      <c r="O17" s="143"/>
      <c r="P17" s="143"/>
      <c r="Q17" s="143"/>
      <c r="R17" s="143"/>
      <c r="S17" s="143"/>
      <c r="T17" s="141"/>
      <c r="U17" s="144"/>
    </row>
    <row r="18" spans="1:21">
      <c r="A18" s="145"/>
      <c r="B18" s="146"/>
      <c r="C18" s="145"/>
      <c r="D18" s="145"/>
      <c r="F18" s="145"/>
    </row>
    <row r="19" spans="1:21">
      <c r="B19" s="147"/>
      <c r="C19" s="148"/>
      <c r="D19" s="148"/>
      <c r="N19" s="149"/>
      <c r="O19" s="149"/>
    </row>
    <row r="20" spans="1:21">
      <c r="B20" s="150"/>
      <c r="C20" s="150"/>
      <c r="D20" s="150"/>
      <c r="N20" s="151"/>
      <c r="O20"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sheetPr>
    <tabColor theme="3" tint="0.79998168889431442"/>
  </sheetPr>
  <dimension ref="A1:U20"/>
  <sheetViews>
    <sheetView showGridLines="0" topLeftCell="A3" zoomScale="85" zoomScaleNormal="85" zoomScaleSheetLayoutView="70" workbookViewId="0">
      <selection activeCell="A10" sqref="A10:G15"/>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10" width="15.7109375" style="127" customWidth="1"/>
    <col min="11" max="12" width="6.7109375" style="127" customWidth="1"/>
    <col min="13" max="15" width="15.7109375" style="127" customWidth="1"/>
    <col min="16" max="16" width="14" style="127" customWidth="1"/>
    <col min="17"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4.5" customHeight="1">
      <c r="A2" s="521" t="s">
        <v>282</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24" customHeight="1">
      <c r="A10" s="152">
        <v>1</v>
      </c>
      <c r="B10" s="152"/>
      <c r="C10" s="152"/>
      <c r="D10" s="152"/>
      <c r="E10" s="152"/>
      <c r="F10" s="134" t="s">
        <v>217</v>
      </c>
      <c r="G10" s="135"/>
      <c r="H10" s="133"/>
      <c r="I10" s="136"/>
      <c r="J10" s="136"/>
      <c r="K10" s="136"/>
      <c r="L10" s="136"/>
      <c r="M10" s="136">
        <v>0</v>
      </c>
      <c r="N10" s="137">
        <v>8901000</v>
      </c>
      <c r="O10" s="137">
        <v>0</v>
      </c>
      <c r="P10" s="137">
        <v>0</v>
      </c>
      <c r="Q10" s="137">
        <v>0</v>
      </c>
      <c r="R10" s="137"/>
      <c r="S10" s="137"/>
      <c r="T10" s="133"/>
      <c r="U10" s="138"/>
    </row>
    <row r="11" spans="1:21" s="139" customFormat="1" ht="15.6" customHeight="1">
      <c r="A11" s="152"/>
      <c r="B11" s="152">
        <v>2</v>
      </c>
      <c r="C11" s="152"/>
      <c r="D11" s="152"/>
      <c r="E11" s="152"/>
      <c r="F11" s="134" t="s">
        <v>263</v>
      </c>
      <c r="G11" s="135"/>
      <c r="H11" s="133"/>
      <c r="I11" s="136"/>
      <c r="J11" s="136"/>
      <c r="K11" s="136"/>
      <c r="L11" s="136"/>
      <c r="M11" s="136">
        <v>0</v>
      </c>
      <c r="N11" s="137">
        <v>8901000</v>
      </c>
      <c r="O11" s="137">
        <v>0</v>
      </c>
      <c r="P11" s="137">
        <v>0</v>
      </c>
      <c r="Q11" s="137">
        <v>0</v>
      </c>
      <c r="R11" s="137"/>
      <c r="S11" s="137"/>
      <c r="T11" s="133"/>
      <c r="U11" s="138"/>
    </row>
    <row r="12" spans="1:21" s="139" customFormat="1" ht="25.9" customHeight="1">
      <c r="A12" s="152"/>
      <c r="B12" s="152"/>
      <c r="C12" s="152">
        <v>4</v>
      </c>
      <c r="D12" s="152"/>
      <c r="E12" s="152"/>
      <c r="F12" s="134" t="s">
        <v>265</v>
      </c>
      <c r="G12" s="135"/>
      <c r="H12" s="133"/>
      <c r="I12" s="136"/>
      <c r="J12" s="136"/>
      <c r="K12" s="136"/>
      <c r="L12" s="136"/>
      <c r="M12" s="136">
        <v>0</v>
      </c>
      <c r="N12" s="137">
        <v>8901000</v>
      </c>
      <c r="O12" s="137">
        <v>0</v>
      </c>
      <c r="P12" s="137">
        <v>0</v>
      </c>
      <c r="Q12" s="137">
        <v>0</v>
      </c>
      <c r="R12" s="137"/>
      <c r="S12" s="137"/>
      <c r="T12" s="133"/>
      <c r="U12" s="138"/>
    </row>
    <row r="13" spans="1:21" s="139" customFormat="1" ht="15" customHeight="1">
      <c r="A13" s="152"/>
      <c r="B13" s="152"/>
      <c r="C13" s="152"/>
      <c r="D13" s="152">
        <v>1</v>
      </c>
      <c r="E13" s="152"/>
      <c r="F13" s="134" t="s">
        <v>220</v>
      </c>
      <c r="G13" s="135"/>
      <c r="H13" s="133"/>
      <c r="I13" s="136"/>
      <c r="J13" s="136"/>
      <c r="K13" s="136"/>
      <c r="L13" s="136"/>
      <c r="M13" s="136">
        <v>0</v>
      </c>
      <c r="N13" s="137">
        <v>8901000</v>
      </c>
      <c r="O13" s="137">
        <v>0</v>
      </c>
      <c r="P13" s="137">
        <v>0</v>
      </c>
      <c r="Q13" s="137">
        <v>0</v>
      </c>
      <c r="R13" s="137"/>
      <c r="S13" s="137"/>
      <c r="T13" s="133"/>
      <c r="U13" s="138"/>
    </row>
    <row r="14" spans="1:21" s="139" customFormat="1" ht="24" customHeight="1">
      <c r="A14" s="152"/>
      <c r="B14" s="152"/>
      <c r="C14" s="152"/>
      <c r="D14" s="152"/>
      <c r="E14" s="152">
        <v>210</v>
      </c>
      <c r="F14" s="134" t="s">
        <v>179</v>
      </c>
      <c r="G14" s="135" t="s">
        <v>247</v>
      </c>
      <c r="H14" s="171">
        <v>0</v>
      </c>
      <c r="I14" s="171">
        <v>0</v>
      </c>
      <c r="J14" s="169">
        <v>0</v>
      </c>
      <c r="K14" s="136">
        <f t="shared" ref="K14" si="0">IFERROR(J14/H14*100,0)</f>
        <v>0</v>
      </c>
      <c r="L14" s="136">
        <f t="shared" ref="L14" si="1">IFERROR(J14/I14*100,0)</f>
        <v>0</v>
      </c>
      <c r="M14" s="136">
        <v>0</v>
      </c>
      <c r="N14" s="137">
        <v>8901000</v>
      </c>
      <c r="O14" s="137">
        <v>0</v>
      </c>
      <c r="P14" s="137">
        <v>0</v>
      </c>
      <c r="Q14" s="137">
        <v>0</v>
      </c>
      <c r="R14" s="137">
        <f t="shared" ref="R14" si="2">IFERROR(O14/M14*100,0)</f>
        <v>0</v>
      </c>
      <c r="S14" s="137">
        <f t="shared" ref="S14" si="3">IFERROR(O14/N14*100,0)</f>
        <v>0</v>
      </c>
      <c r="T14" s="137">
        <f t="shared" ref="T14" si="4">IFERROR(P14/M14*100,0)</f>
        <v>0</v>
      </c>
      <c r="U14" s="137">
        <f t="shared" ref="U14" si="5">IFERROR(P14/N14*100,0)</f>
        <v>0</v>
      </c>
    </row>
    <row r="15" spans="1:21" s="139" customFormat="1" ht="15" customHeight="1">
      <c r="A15" s="133"/>
      <c r="B15" s="133"/>
      <c r="C15" s="133"/>
      <c r="D15" s="133"/>
      <c r="E15" s="133"/>
      <c r="F15" s="133"/>
      <c r="G15" s="133"/>
      <c r="H15" s="133"/>
      <c r="I15" s="136"/>
      <c r="J15" s="136"/>
      <c r="K15" s="136"/>
      <c r="L15" s="136"/>
      <c r="M15" s="136"/>
      <c r="N15" s="137"/>
      <c r="O15" s="137"/>
      <c r="P15" s="137"/>
      <c r="Q15" s="137"/>
      <c r="R15" s="137"/>
      <c r="S15" s="137"/>
      <c r="T15" s="133"/>
      <c r="U15" s="138"/>
    </row>
    <row r="16" spans="1:21" s="139" customFormat="1" ht="15" customHeight="1">
      <c r="A16" s="304"/>
      <c r="B16" s="304"/>
      <c r="C16" s="304"/>
      <c r="D16" s="304"/>
      <c r="E16" s="304"/>
      <c r="F16" s="297" t="s">
        <v>422</v>
      </c>
      <c r="G16" s="304"/>
      <c r="H16" s="304"/>
      <c r="I16" s="305"/>
      <c r="J16" s="305"/>
      <c r="K16" s="305"/>
      <c r="L16" s="305"/>
      <c r="M16" s="306">
        <f>+M10</f>
        <v>0</v>
      </c>
      <c r="N16" s="306">
        <f t="shared" ref="N16:Q16" si="6">+N10</f>
        <v>8901000</v>
      </c>
      <c r="O16" s="306">
        <f t="shared" si="6"/>
        <v>0</v>
      </c>
      <c r="P16" s="306">
        <f t="shared" si="6"/>
        <v>0</v>
      </c>
      <c r="Q16" s="306">
        <f t="shared" si="6"/>
        <v>0</v>
      </c>
      <c r="R16" s="307"/>
      <c r="S16" s="307"/>
      <c r="T16" s="304"/>
      <c r="U16" s="308"/>
    </row>
    <row r="17" spans="1:21" s="139" customFormat="1" ht="15" customHeight="1">
      <c r="A17" s="141"/>
      <c r="B17" s="141"/>
      <c r="C17" s="141"/>
      <c r="D17" s="141"/>
      <c r="E17" s="141"/>
      <c r="F17" s="141"/>
      <c r="G17" s="141"/>
      <c r="H17" s="141"/>
      <c r="I17" s="142"/>
      <c r="J17" s="142"/>
      <c r="K17" s="142"/>
      <c r="L17" s="142"/>
      <c r="M17" s="142"/>
      <c r="N17" s="143"/>
      <c r="O17" s="143"/>
      <c r="P17" s="143"/>
      <c r="Q17" s="143"/>
      <c r="R17" s="143"/>
      <c r="S17" s="143"/>
      <c r="T17" s="141"/>
      <c r="U17" s="144"/>
    </row>
    <row r="18" spans="1:21">
      <c r="A18" s="145"/>
      <c r="B18" s="146"/>
      <c r="C18" s="145"/>
      <c r="D18" s="145"/>
      <c r="F18" s="145"/>
    </row>
    <row r="19" spans="1:21">
      <c r="B19" s="147"/>
      <c r="C19" s="148"/>
      <c r="D19" s="148"/>
      <c r="N19" s="149"/>
      <c r="O19" s="149"/>
    </row>
    <row r="20" spans="1:21">
      <c r="B20" s="150"/>
      <c r="C20" s="150"/>
      <c r="D20" s="150"/>
      <c r="N20" s="151"/>
      <c r="O20"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sheetPr>
    <tabColor theme="3" tint="0.79998168889431442"/>
  </sheetPr>
  <dimension ref="A1:U99"/>
  <sheetViews>
    <sheetView showGridLines="0" view="pageBreakPreview" topLeftCell="A78" zoomScale="70" zoomScaleNormal="85" zoomScaleSheetLayoutView="70" workbookViewId="0">
      <selection activeCell="A10" sqref="A10:G93"/>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10" width="15.7109375" style="127" customWidth="1"/>
    <col min="11" max="12" width="6.7109375" style="127" customWidth="1"/>
    <col min="13"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8.25" customHeight="1">
      <c r="A2" s="521" t="s">
        <v>283</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2" customHeight="1">
      <c r="A9" s="133"/>
      <c r="B9" s="133"/>
      <c r="C9" s="133"/>
      <c r="D9" s="133"/>
      <c r="E9" s="133"/>
      <c r="F9" s="134"/>
      <c r="G9" s="135"/>
      <c r="H9" s="133"/>
      <c r="I9" s="136"/>
      <c r="J9" s="136"/>
      <c r="K9" s="136"/>
      <c r="L9" s="136"/>
      <c r="M9" s="140"/>
      <c r="N9" s="137"/>
      <c r="O9" s="137"/>
      <c r="P9" s="137"/>
      <c r="Q9" s="137"/>
      <c r="R9" s="137"/>
      <c r="S9" s="137"/>
      <c r="T9" s="133"/>
      <c r="U9" s="138"/>
    </row>
    <row r="10" spans="1:21" s="139" customFormat="1" ht="25.15" customHeight="1">
      <c r="A10" s="152">
        <v>1</v>
      </c>
      <c r="B10" s="152"/>
      <c r="C10" s="152"/>
      <c r="D10" s="152"/>
      <c r="E10" s="152"/>
      <c r="F10" s="134" t="s">
        <v>217</v>
      </c>
      <c r="G10" s="135"/>
      <c r="H10" s="133"/>
      <c r="I10" s="136"/>
      <c r="J10" s="136"/>
      <c r="K10" s="136"/>
      <c r="L10" s="136"/>
      <c r="M10" s="140">
        <v>348868092</v>
      </c>
      <c r="N10" s="137">
        <v>351006242.36000001</v>
      </c>
      <c r="O10" s="137">
        <v>121988071.22999999</v>
      </c>
      <c r="P10" s="137">
        <f>+O10</f>
        <v>121988071.22999999</v>
      </c>
      <c r="Q10" s="137">
        <f>+P10</f>
        <v>121988071.22999999</v>
      </c>
      <c r="R10" s="137"/>
      <c r="S10" s="137"/>
      <c r="T10" s="133"/>
      <c r="U10" s="138"/>
    </row>
    <row r="11" spans="1:21" s="139" customFormat="1" ht="13.15" customHeight="1">
      <c r="A11" s="152"/>
      <c r="B11" s="152">
        <v>2</v>
      </c>
      <c r="C11" s="152"/>
      <c r="D11" s="152"/>
      <c r="E11" s="152"/>
      <c r="F11" s="134" t="s">
        <v>263</v>
      </c>
      <c r="G11" s="135"/>
      <c r="H11" s="133"/>
      <c r="I11" s="136"/>
      <c r="J11" s="136"/>
      <c r="K11" s="136"/>
      <c r="L11" s="136"/>
      <c r="M11" s="140">
        <v>343492873</v>
      </c>
      <c r="N11" s="137">
        <v>345631023.36000001</v>
      </c>
      <c r="O11" s="137">
        <v>120529489.22999999</v>
      </c>
      <c r="P11" s="137">
        <f t="shared" ref="P11:Q22" si="0">+O11</f>
        <v>120529489.22999999</v>
      </c>
      <c r="Q11" s="137">
        <f t="shared" si="0"/>
        <v>120529489.22999999</v>
      </c>
      <c r="R11" s="137"/>
      <c r="S11" s="137"/>
      <c r="T11" s="133"/>
      <c r="U11" s="138"/>
    </row>
    <row r="12" spans="1:21" s="139" customFormat="1" ht="13.15" customHeight="1">
      <c r="A12" s="152"/>
      <c r="B12" s="152"/>
      <c r="C12" s="152">
        <v>3</v>
      </c>
      <c r="D12" s="152"/>
      <c r="E12" s="152"/>
      <c r="F12" s="134" t="s">
        <v>264</v>
      </c>
      <c r="G12" s="135"/>
      <c r="H12" s="133"/>
      <c r="I12" s="136"/>
      <c r="J12" s="136"/>
      <c r="K12" s="136"/>
      <c r="L12" s="136"/>
      <c r="M12" s="140">
        <v>66715938</v>
      </c>
      <c r="N12" s="137">
        <v>67061022.759999998</v>
      </c>
      <c r="O12" s="137">
        <v>25075595.879999995</v>
      </c>
      <c r="P12" s="137">
        <f t="shared" si="0"/>
        <v>25075595.879999995</v>
      </c>
      <c r="Q12" s="137">
        <f t="shared" si="0"/>
        <v>25075595.879999995</v>
      </c>
      <c r="R12" s="137"/>
      <c r="S12" s="137"/>
      <c r="T12" s="133"/>
      <c r="U12" s="138"/>
    </row>
    <row r="13" spans="1:21" s="139" customFormat="1" ht="25.15" customHeight="1">
      <c r="A13" s="152"/>
      <c r="B13" s="152"/>
      <c r="C13" s="152"/>
      <c r="D13" s="152">
        <v>1</v>
      </c>
      <c r="E13" s="152"/>
      <c r="F13" s="134" t="s">
        <v>218</v>
      </c>
      <c r="G13" s="135"/>
      <c r="H13" s="169"/>
      <c r="I13" s="136"/>
      <c r="J13" s="136"/>
      <c r="K13" s="136"/>
      <c r="L13" s="136"/>
      <c r="M13" s="140">
        <v>66715938</v>
      </c>
      <c r="N13" s="137">
        <v>67061022.759999998</v>
      </c>
      <c r="O13" s="137">
        <v>25075595.879999995</v>
      </c>
      <c r="P13" s="137">
        <f t="shared" si="0"/>
        <v>25075595.879999995</v>
      </c>
      <c r="Q13" s="137">
        <f t="shared" si="0"/>
        <v>25075595.879999995</v>
      </c>
      <c r="R13" s="137"/>
      <c r="S13" s="137"/>
      <c r="T13" s="133"/>
      <c r="U13" s="138"/>
    </row>
    <row r="14" spans="1:21" s="139" customFormat="1" ht="13.15" customHeight="1">
      <c r="A14" s="152"/>
      <c r="B14" s="152"/>
      <c r="C14" s="152"/>
      <c r="D14" s="152"/>
      <c r="E14" s="152">
        <v>205</v>
      </c>
      <c r="F14" s="134" t="s">
        <v>177</v>
      </c>
      <c r="G14" s="135" t="s">
        <v>246</v>
      </c>
      <c r="H14" s="169">
        <v>50000</v>
      </c>
      <c r="I14" s="169">
        <v>25000</v>
      </c>
      <c r="J14" s="169">
        <v>25000</v>
      </c>
      <c r="K14" s="136">
        <f>IFERROR(J14/H14*100,0)</f>
        <v>50</v>
      </c>
      <c r="L14" s="136">
        <f>IFERROR(J14/I14*100,0)</f>
        <v>100</v>
      </c>
      <c r="M14" s="140">
        <v>66715938</v>
      </c>
      <c r="N14" s="137">
        <v>67061022.759999998</v>
      </c>
      <c r="O14" s="137">
        <v>25075595.879999995</v>
      </c>
      <c r="P14" s="137">
        <f t="shared" si="0"/>
        <v>25075595.879999995</v>
      </c>
      <c r="Q14" s="137">
        <f t="shared" si="0"/>
        <v>25075595.879999995</v>
      </c>
      <c r="R14" s="137">
        <f>IFERROR(O14/M14*100,0)</f>
        <v>37.585615419212118</v>
      </c>
      <c r="S14" s="137">
        <f>IFERROR(O14/N14*100,0)</f>
        <v>37.392206154894616</v>
      </c>
      <c r="T14" s="137">
        <f>IFERROR(P14/M14*100,0)</f>
        <v>37.585615419212118</v>
      </c>
      <c r="U14" s="137">
        <f>IFERROR(P14/N14*100,0)</f>
        <v>37.392206154894616</v>
      </c>
    </row>
    <row r="15" spans="1:21" s="139" customFormat="1" ht="25.15" customHeight="1">
      <c r="A15" s="152"/>
      <c r="B15" s="152"/>
      <c r="C15" s="152">
        <v>4</v>
      </c>
      <c r="D15" s="152"/>
      <c r="E15" s="152"/>
      <c r="F15" s="134" t="s">
        <v>265</v>
      </c>
      <c r="G15" s="135"/>
      <c r="H15" s="169"/>
      <c r="I15" s="136"/>
      <c r="J15" s="136"/>
      <c r="K15" s="136"/>
      <c r="L15" s="136"/>
      <c r="M15" s="140">
        <v>151234776</v>
      </c>
      <c r="N15" s="137">
        <v>153027841.59999999</v>
      </c>
      <c r="O15" s="137">
        <v>56680508.510000005</v>
      </c>
      <c r="P15" s="137">
        <f t="shared" si="0"/>
        <v>56680508.510000005</v>
      </c>
      <c r="Q15" s="137">
        <f t="shared" si="0"/>
        <v>56680508.510000005</v>
      </c>
      <c r="R15" s="137"/>
      <c r="S15" s="137"/>
      <c r="T15" s="133"/>
      <c r="U15" s="138"/>
    </row>
    <row r="16" spans="1:21" s="139" customFormat="1" ht="13.15" customHeight="1">
      <c r="A16" s="152"/>
      <c r="B16" s="152"/>
      <c r="C16" s="152"/>
      <c r="D16" s="152">
        <v>1</v>
      </c>
      <c r="E16" s="152"/>
      <c r="F16" s="134" t="s">
        <v>220</v>
      </c>
      <c r="G16" s="135"/>
      <c r="H16" s="169"/>
      <c r="I16" s="136"/>
      <c r="J16" s="136"/>
      <c r="K16" s="136"/>
      <c r="L16" s="136"/>
      <c r="M16" s="140">
        <v>59056414</v>
      </c>
      <c r="N16" s="137">
        <v>59056414</v>
      </c>
      <c r="O16" s="137">
        <v>22615992.360000003</v>
      </c>
      <c r="P16" s="137">
        <f t="shared" si="0"/>
        <v>22615992.360000003</v>
      </c>
      <c r="Q16" s="137">
        <f t="shared" si="0"/>
        <v>22615992.360000003</v>
      </c>
      <c r="R16" s="137"/>
      <c r="S16" s="137"/>
      <c r="T16" s="133"/>
      <c r="U16" s="138"/>
    </row>
    <row r="17" spans="1:21" s="139" customFormat="1" ht="25.15" customHeight="1">
      <c r="A17" s="152"/>
      <c r="B17" s="152"/>
      <c r="C17" s="152"/>
      <c r="D17" s="152"/>
      <c r="E17" s="152">
        <v>211</v>
      </c>
      <c r="F17" s="134" t="s">
        <v>180</v>
      </c>
      <c r="G17" s="135" t="s">
        <v>248</v>
      </c>
      <c r="H17" s="169">
        <v>1500</v>
      </c>
      <c r="I17" s="169">
        <v>750</v>
      </c>
      <c r="J17" s="169">
        <v>750</v>
      </c>
      <c r="K17" s="136">
        <f t="shared" ref="K17" si="1">IFERROR(J17/H17*100,0)</f>
        <v>50</v>
      </c>
      <c r="L17" s="136">
        <f t="shared" ref="L17" si="2">IFERROR(J17/I17*100,0)</f>
        <v>100</v>
      </c>
      <c r="M17" s="140">
        <v>59056414</v>
      </c>
      <c r="N17" s="137">
        <v>59056414</v>
      </c>
      <c r="O17" s="137">
        <v>22615992.360000003</v>
      </c>
      <c r="P17" s="137">
        <f t="shared" si="0"/>
        <v>22615992.360000003</v>
      </c>
      <c r="Q17" s="137">
        <f t="shared" si="0"/>
        <v>22615992.360000003</v>
      </c>
      <c r="R17" s="137">
        <f t="shared" ref="R17" si="3">IFERROR(O17/M17*100,0)</f>
        <v>38.295573381749868</v>
      </c>
      <c r="S17" s="137">
        <f t="shared" ref="S17" si="4">IFERROR(O17/N17*100,0)</f>
        <v>38.295573381749868</v>
      </c>
      <c r="T17" s="137">
        <f t="shared" ref="T17" si="5">IFERROR(P17/M17*100,0)</f>
        <v>38.295573381749868</v>
      </c>
      <c r="U17" s="137">
        <f t="shared" ref="U17" si="6">IFERROR(P17/N17*100,0)</f>
        <v>38.295573381749868</v>
      </c>
    </row>
    <row r="18" spans="1:21" s="139" customFormat="1" ht="13.15" customHeight="1">
      <c r="A18" s="152"/>
      <c r="B18" s="152"/>
      <c r="C18" s="152"/>
      <c r="D18" s="152">
        <v>2</v>
      </c>
      <c r="E18" s="152"/>
      <c r="F18" s="134" t="s">
        <v>221</v>
      </c>
      <c r="G18" s="135"/>
      <c r="H18" s="169"/>
      <c r="I18" s="136"/>
      <c r="J18" s="136"/>
      <c r="K18" s="136"/>
      <c r="L18" s="136"/>
      <c r="M18" s="140">
        <v>92178362</v>
      </c>
      <c r="N18" s="137">
        <v>93971427.599999994</v>
      </c>
      <c r="O18" s="137">
        <v>34064516.150000006</v>
      </c>
      <c r="P18" s="137">
        <f t="shared" si="0"/>
        <v>34064516.150000006</v>
      </c>
      <c r="Q18" s="137">
        <f t="shared" si="0"/>
        <v>34064516.150000006</v>
      </c>
      <c r="R18" s="137"/>
      <c r="S18" s="137"/>
      <c r="T18" s="133"/>
      <c r="U18" s="138"/>
    </row>
    <row r="19" spans="1:21" s="139" customFormat="1" ht="25.15" customHeight="1">
      <c r="A19" s="152"/>
      <c r="B19" s="152"/>
      <c r="C19" s="152"/>
      <c r="D19" s="152"/>
      <c r="E19" s="152">
        <v>215</v>
      </c>
      <c r="F19" s="134" t="s">
        <v>182</v>
      </c>
      <c r="G19" s="135" t="s">
        <v>248</v>
      </c>
      <c r="H19" s="169">
        <v>2100</v>
      </c>
      <c r="I19" s="172">
        <v>1053</v>
      </c>
      <c r="J19" s="169">
        <v>1052</v>
      </c>
      <c r="K19" s="136">
        <f t="shared" ref="K19" si="7">IFERROR(J19/H19*100,0)</f>
        <v>50.095238095238095</v>
      </c>
      <c r="L19" s="136">
        <f t="shared" ref="L19" si="8">IFERROR(J19/I19*100,0)</f>
        <v>99.90503323836657</v>
      </c>
      <c r="M19" s="140">
        <v>92178362</v>
      </c>
      <c r="N19" s="137">
        <v>93971427.599999994</v>
      </c>
      <c r="O19" s="137">
        <v>34064516.150000006</v>
      </c>
      <c r="P19" s="137">
        <f t="shared" si="0"/>
        <v>34064516.150000006</v>
      </c>
      <c r="Q19" s="137">
        <f t="shared" si="0"/>
        <v>34064516.150000006</v>
      </c>
      <c r="R19" s="137">
        <f t="shared" ref="R19" si="9">IFERROR(O19/M19*100,0)</f>
        <v>36.955002682733728</v>
      </c>
      <c r="S19" s="137">
        <f t="shared" ref="S19" si="10">IFERROR(O19/N19*100,0)</f>
        <v>36.249865538916218</v>
      </c>
      <c r="T19" s="137">
        <f t="shared" ref="T19" si="11">IFERROR(P19/M19*100,0)</f>
        <v>36.955002682733728</v>
      </c>
      <c r="U19" s="137">
        <f t="shared" ref="U19" si="12">IFERROR(P19/N19*100,0)</f>
        <v>36.249865538916218</v>
      </c>
    </row>
    <row r="20" spans="1:21" s="139" customFormat="1" ht="13.15" customHeight="1">
      <c r="A20" s="152"/>
      <c r="B20" s="152"/>
      <c r="C20" s="152">
        <v>5</v>
      </c>
      <c r="D20" s="152"/>
      <c r="E20" s="152"/>
      <c r="F20" s="134" t="s">
        <v>266</v>
      </c>
      <c r="G20" s="135"/>
      <c r="H20" s="169"/>
      <c r="I20" s="136"/>
      <c r="J20" s="136"/>
      <c r="K20" s="136"/>
      <c r="L20" s="136"/>
      <c r="M20" s="140">
        <v>2411086</v>
      </c>
      <c r="N20" s="137">
        <v>2411086</v>
      </c>
      <c r="O20" s="137">
        <v>86104.8</v>
      </c>
      <c r="P20" s="137">
        <f t="shared" si="0"/>
        <v>86104.8</v>
      </c>
      <c r="Q20" s="137">
        <f t="shared" si="0"/>
        <v>86104.8</v>
      </c>
      <c r="R20" s="137"/>
      <c r="S20" s="137"/>
      <c r="T20" s="133"/>
      <c r="U20" s="138"/>
    </row>
    <row r="21" spans="1:21" s="139" customFormat="1" ht="13.15" customHeight="1">
      <c r="A21" s="152"/>
      <c r="B21" s="152"/>
      <c r="C21" s="152"/>
      <c r="D21" s="152">
        <v>1</v>
      </c>
      <c r="E21" s="152"/>
      <c r="F21" s="134" t="s">
        <v>222</v>
      </c>
      <c r="G21" s="135"/>
      <c r="H21" s="169"/>
      <c r="I21" s="136"/>
      <c r="J21" s="136"/>
      <c r="K21" s="136"/>
      <c r="L21" s="136"/>
      <c r="M21" s="140">
        <v>2411086</v>
      </c>
      <c r="N21" s="137">
        <v>2411086</v>
      </c>
      <c r="O21" s="137">
        <v>86104.8</v>
      </c>
      <c r="P21" s="137">
        <f t="shared" si="0"/>
        <v>86104.8</v>
      </c>
      <c r="Q21" s="137">
        <f t="shared" si="0"/>
        <v>86104.8</v>
      </c>
      <c r="R21" s="137"/>
      <c r="S21" s="137"/>
      <c r="T21" s="133"/>
      <c r="U21" s="138"/>
    </row>
    <row r="22" spans="1:21" s="139" customFormat="1" ht="13.15" customHeight="1">
      <c r="A22" s="152"/>
      <c r="B22" s="152"/>
      <c r="C22" s="152"/>
      <c r="D22" s="152"/>
      <c r="E22" s="152">
        <v>216</v>
      </c>
      <c r="F22" s="134" t="s">
        <v>183</v>
      </c>
      <c r="G22" s="135" t="s">
        <v>246</v>
      </c>
      <c r="H22" s="169">
        <v>12000</v>
      </c>
      <c r="I22" s="169">
        <v>9000</v>
      </c>
      <c r="J22" s="169">
        <v>9000</v>
      </c>
      <c r="K22" s="136">
        <f t="shared" ref="K22" si="13">IFERROR(J22/H22*100,0)</f>
        <v>75</v>
      </c>
      <c r="L22" s="136">
        <f t="shared" ref="L22" si="14">IFERROR(J22/I22*100,0)</f>
        <v>100</v>
      </c>
      <c r="M22" s="140">
        <v>2411086</v>
      </c>
      <c r="N22" s="137">
        <v>2411086</v>
      </c>
      <c r="O22" s="137">
        <v>86104.8</v>
      </c>
      <c r="P22" s="137">
        <f t="shared" si="0"/>
        <v>86104.8</v>
      </c>
      <c r="Q22" s="137">
        <f t="shared" si="0"/>
        <v>86104.8</v>
      </c>
      <c r="R22" s="137">
        <f t="shared" ref="R22" si="15">IFERROR(O22/M22*100,0)</f>
        <v>3.5712040134611547</v>
      </c>
      <c r="S22" s="137">
        <f t="shared" ref="S22" si="16">IFERROR(O22/N22*100,0)</f>
        <v>3.5712040134611547</v>
      </c>
      <c r="T22" s="137">
        <f t="shared" ref="T22" si="17">IFERROR(P22/M22*100,0)</f>
        <v>3.5712040134611547</v>
      </c>
      <c r="U22" s="137">
        <f t="shared" ref="U22" si="18">IFERROR(P22/N22*100,0)</f>
        <v>3.5712040134611547</v>
      </c>
    </row>
    <row r="23" spans="1:21" s="139" customFormat="1" ht="13.15" customHeight="1">
      <c r="A23" s="152"/>
      <c r="B23" s="152"/>
      <c r="C23" s="152">
        <v>6</v>
      </c>
      <c r="D23" s="152"/>
      <c r="E23" s="152"/>
      <c r="F23" s="134" t="s">
        <v>267</v>
      </c>
      <c r="G23" s="135"/>
      <c r="H23" s="169"/>
      <c r="I23" s="136"/>
      <c r="J23" s="136"/>
      <c r="K23" s="136"/>
      <c r="L23" s="136"/>
      <c r="M23" s="140">
        <v>123131073</v>
      </c>
      <c r="N23" s="137">
        <v>123131073</v>
      </c>
      <c r="O23" s="137">
        <v>38687280.039999999</v>
      </c>
      <c r="P23" s="137">
        <f t="shared" ref="P23:Q36" si="19">+O23</f>
        <v>38687280.039999999</v>
      </c>
      <c r="Q23" s="137">
        <f t="shared" si="19"/>
        <v>38687280.039999999</v>
      </c>
      <c r="R23" s="137"/>
      <c r="S23" s="137"/>
      <c r="T23" s="133"/>
      <c r="U23" s="138"/>
    </row>
    <row r="24" spans="1:21" s="139" customFormat="1" ht="13.15" customHeight="1">
      <c r="A24" s="152"/>
      <c r="B24" s="152"/>
      <c r="C24" s="152"/>
      <c r="D24" s="152">
        <v>3</v>
      </c>
      <c r="E24" s="152"/>
      <c r="F24" s="134" t="s">
        <v>223</v>
      </c>
      <c r="G24" s="135"/>
      <c r="H24" s="169"/>
      <c r="I24" s="136"/>
      <c r="J24" s="136"/>
      <c r="K24" s="136"/>
      <c r="L24" s="136"/>
      <c r="M24" s="140">
        <v>19130925</v>
      </c>
      <c r="N24" s="137">
        <v>19130925</v>
      </c>
      <c r="O24" s="137">
        <v>3447266</v>
      </c>
      <c r="P24" s="137">
        <f t="shared" si="19"/>
        <v>3447266</v>
      </c>
      <c r="Q24" s="137">
        <f t="shared" si="19"/>
        <v>3447266</v>
      </c>
      <c r="R24" s="137"/>
      <c r="S24" s="137"/>
      <c r="T24" s="133"/>
      <c r="U24" s="138"/>
    </row>
    <row r="25" spans="1:21" s="139" customFormat="1" ht="13.15" customHeight="1">
      <c r="A25" s="152"/>
      <c r="B25" s="152"/>
      <c r="C25" s="152"/>
      <c r="D25" s="152"/>
      <c r="E25" s="152">
        <v>219</v>
      </c>
      <c r="F25" s="134" t="s">
        <v>185</v>
      </c>
      <c r="G25" s="135" t="s">
        <v>246</v>
      </c>
      <c r="H25" s="169">
        <v>4500</v>
      </c>
      <c r="I25" s="169">
        <v>4500</v>
      </c>
      <c r="J25" s="169">
        <v>0</v>
      </c>
      <c r="K25" s="136">
        <f>IFERROR(J25/H25*100,0)</f>
        <v>0</v>
      </c>
      <c r="L25" s="136">
        <f>IFERROR(J25/I25*100,0)</f>
        <v>0</v>
      </c>
      <c r="M25" s="140">
        <v>19130925</v>
      </c>
      <c r="N25" s="137">
        <v>19130925</v>
      </c>
      <c r="O25" s="137">
        <v>3447266</v>
      </c>
      <c r="P25" s="137">
        <f t="shared" si="19"/>
        <v>3447266</v>
      </c>
      <c r="Q25" s="137">
        <f t="shared" si="19"/>
        <v>3447266</v>
      </c>
      <c r="R25" s="137">
        <f>IFERROR(O25/M25*100,0)</f>
        <v>18.01933779992342</v>
      </c>
      <c r="S25" s="137">
        <f>IFERROR(O25/N25*100,0)</f>
        <v>18.01933779992342</v>
      </c>
      <c r="T25" s="137">
        <f>IFERROR(P25/M25*100,0)</f>
        <v>18.01933779992342</v>
      </c>
      <c r="U25" s="137">
        <f>IFERROR(P25/N25*100,0)</f>
        <v>18.01933779992342</v>
      </c>
    </row>
    <row r="26" spans="1:21" s="139" customFormat="1" ht="13.15" customHeight="1">
      <c r="A26" s="152"/>
      <c r="B26" s="152"/>
      <c r="C26" s="152"/>
      <c r="D26" s="152">
        <v>8</v>
      </c>
      <c r="E26" s="152"/>
      <c r="F26" s="134" t="s">
        <v>224</v>
      </c>
      <c r="G26" s="135"/>
      <c r="H26" s="169"/>
      <c r="I26" s="136"/>
      <c r="J26" s="136"/>
      <c r="K26" s="136"/>
      <c r="L26" s="136"/>
      <c r="M26" s="140">
        <v>51997389</v>
      </c>
      <c r="N26" s="137">
        <v>51997389</v>
      </c>
      <c r="O26" s="137">
        <v>12346331.68</v>
      </c>
      <c r="P26" s="137">
        <f t="shared" si="19"/>
        <v>12346331.68</v>
      </c>
      <c r="Q26" s="137">
        <f t="shared" si="19"/>
        <v>12346331.68</v>
      </c>
      <c r="R26" s="137"/>
      <c r="S26" s="137"/>
      <c r="T26" s="133"/>
      <c r="U26" s="138"/>
    </row>
    <row r="27" spans="1:21" s="139" customFormat="1" ht="37.9" customHeight="1">
      <c r="A27" s="152"/>
      <c r="B27" s="152"/>
      <c r="C27" s="152"/>
      <c r="D27" s="152"/>
      <c r="E27" s="152">
        <v>224</v>
      </c>
      <c r="F27" s="134" t="s">
        <v>186</v>
      </c>
      <c r="G27" s="135" t="s">
        <v>246</v>
      </c>
      <c r="H27" s="169">
        <v>1500</v>
      </c>
      <c r="I27" s="169">
        <v>1500</v>
      </c>
      <c r="J27" s="169">
        <v>0</v>
      </c>
      <c r="K27" s="136">
        <f t="shared" ref="K27:K28" si="20">IFERROR(J27/H27*100,0)</f>
        <v>0</v>
      </c>
      <c r="L27" s="136">
        <f t="shared" ref="L27:L28" si="21">IFERROR(J27/I27*100,0)</f>
        <v>0</v>
      </c>
      <c r="M27" s="140">
        <v>13913003</v>
      </c>
      <c r="N27" s="137">
        <v>13913003</v>
      </c>
      <c r="O27" s="137">
        <v>2748922.69</v>
      </c>
      <c r="P27" s="137">
        <f t="shared" si="19"/>
        <v>2748922.69</v>
      </c>
      <c r="Q27" s="137">
        <f t="shared" si="19"/>
        <v>2748922.69</v>
      </c>
      <c r="R27" s="137">
        <f t="shared" ref="R27:R28" si="22">IFERROR(O27/M27*100,0)</f>
        <v>19.757939317629702</v>
      </c>
      <c r="S27" s="137">
        <f t="shared" ref="S27:S28" si="23">IFERROR(O27/N27*100,0)</f>
        <v>19.757939317629702</v>
      </c>
      <c r="T27" s="137">
        <f t="shared" ref="T27:T28" si="24">IFERROR(P27/M27*100,0)</f>
        <v>19.757939317629702</v>
      </c>
      <c r="U27" s="137">
        <f t="shared" ref="U27:U28" si="25">IFERROR(P27/N27*100,0)</f>
        <v>19.757939317629702</v>
      </c>
    </row>
    <row r="28" spans="1:21" s="139" customFormat="1" ht="37.9" customHeight="1">
      <c r="A28" s="152"/>
      <c r="B28" s="152"/>
      <c r="C28" s="152"/>
      <c r="D28" s="152"/>
      <c r="E28" s="152">
        <v>225</v>
      </c>
      <c r="F28" s="134" t="s">
        <v>187</v>
      </c>
      <c r="G28" s="135" t="s">
        <v>246</v>
      </c>
      <c r="H28" s="169">
        <v>2530</v>
      </c>
      <c r="I28" s="169">
        <v>2530</v>
      </c>
      <c r="J28" s="169">
        <v>30</v>
      </c>
      <c r="K28" s="136">
        <f t="shared" si="20"/>
        <v>1.1857707509881421</v>
      </c>
      <c r="L28" s="136">
        <f t="shared" si="21"/>
        <v>1.1857707509881421</v>
      </c>
      <c r="M28" s="140">
        <v>38084386</v>
      </c>
      <c r="N28" s="137">
        <v>38084386</v>
      </c>
      <c r="O28" s="137">
        <v>9597408.9900000002</v>
      </c>
      <c r="P28" s="137">
        <f t="shared" si="19"/>
        <v>9597408.9900000002</v>
      </c>
      <c r="Q28" s="137">
        <f t="shared" si="19"/>
        <v>9597408.9900000002</v>
      </c>
      <c r="R28" s="137">
        <f t="shared" si="22"/>
        <v>25.200377367249665</v>
      </c>
      <c r="S28" s="137">
        <f t="shared" si="23"/>
        <v>25.200377367249665</v>
      </c>
      <c r="T28" s="137">
        <f t="shared" si="24"/>
        <v>25.200377367249665</v>
      </c>
      <c r="U28" s="137">
        <f t="shared" si="25"/>
        <v>25.200377367249665</v>
      </c>
    </row>
    <row r="29" spans="1:21" s="139" customFormat="1" ht="25.15" customHeight="1">
      <c r="A29" s="152"/>
      <c r="B29" s="152"/>
      <c r="C29" s="152"/>
      <c r="D29" s="152">
        <v>9</v>
      </c>
      <c r="E29" s="152"/>
      <c r="F29" s="134" t="s">
        <v>225</v>
      </c>
      <c r="G29" s="135"/>
      <c r="H29" s="169"/>
      <c r="I29" s="136"/>
      <c r="J29" s="136"/>
      <c r="K29" s="136"/>
      <c r="L29" s="136"/>
      <c r="M29" s="140">
        <v>52002759</v>
      </c>
      <c r="N29" s="137">
        <v>52002759</v>
      </c>
      <c r="O29" s="137">
        <v>22893682.359999999</v>
      </c>
      <c r="P29" s="137">
        <f t="shared" si="19"/>
        <v>22893682.359999999</v>
      </c>
      <c r="Q29" s="137">
        <f t="shared" si="19"/>
        <v>22893682.359999999</v>
      </c>
      <c r="R29" s="137"/>
      <c r="S29" s="137"/>
      <c r="T29" s="133"/>
      <c r="U29" s="138"/>
    </row>
    <row r="30" spans="1:21" s="139" customFormat="1" ht="13.15" customHeight="1">
      <c r="A30" s="152"/>
      <c r="B30" s="152"/>
      <c r="C30" s="152"/>
      <c r="D30" s="152"/>
      <c r="E30" s="152">
        <v>226</v>
      </c>
      <c r="F30" s="134" t="s">
        <v>188</v>
      </c>
      <c r="G30" s="135" t="s">
        <v>246</v>
      </c>
      <c r="H30" s="169">
        <v>300</v>
      </c>
      <c r="I30" s="172">
        <v>300</v>
      </c>
      <c r="J30" s="172">
        <v>0</v>
      </c>
      <c r="K30" s="136">
        <f t="shared" ref="K30:K32" si="26">IFERROR(J30/H30*100,0)</f>
        <v>0</v>
      </c>
      <c r="L30" s="136">
        <f t="shared" ref="L30:L32" si="27">IFERROR(J30/I30*100,0)</f>
        <v>0</v>
      </c>
      <c r="M30" s="140">
        <v>13286467</v>
      </c>
      <c r="N30" s="137">
        <v>13286467</v>
      </c>
      <c r="O30" s="137">
        <v>4311323</v>
      </c>
      <c r="P30" s="137">
        <f t="shared" si="19"/>
        <v>4311323</v>
      </c>
      <c r="Q30" s="137">
        <f t="shared" si="19"/>
        <v>4311323</v>
      </c>
      <c r="R30" s="137">
        <f t="shared" ref="R30:R32" si="28">IFERROR(O30/M30*100,0)</f>
        <v>32.448979852958651</v>
      </c>
      <c r="S30" s="137">
        <f t="shared" ref="S30:S32" si="29">IFERROR(O30/N30*100,0)</f>
        <v>32.448979852958651</v>
      </c>
      <c r="T30" s="137">
        <f t="shared" ref="T30:T32" si="30">IFERROR(P30/M30*100,0)</f>
        <v>32.448979852958651</v>
      </c>
      <c r="U30" s="137">
        <f t="shared" ref="U30:U32" si="31">IFERROR(P30/N30*100,0)</f>
        <v>32.448979852958651</v>
      </c>
    </row>
    <row r="31" spans="1:21" s="139" customFormat="1" ht="37.9" customHeight="1">
      <c r="A31" s="152"/>
      <c r="B31" s="152"/>
      <c r="C31" s="152"/>
      <c r="D31" s="152"/>
      <c r="E31" s="152">
        <v>229</v>
      </c>
      <c r="F31" s="134" t="s">
        <v>190</v>
      </c>
      <c r="G31" s="135" t="s">
        <v>246</v>
      </c>
      <c r="H31" s="169">
        <v>2050</v>
      </c>
      <c r="I31" s="169">
        <v>2050</v>
      </c>
      <c r="J31" s="169">
        <v>2050</v>
      </c>
      <c r="K31" s="136">
        <f t="shared" si="26"/>
        <v>100</v>
      </c>
      <c r="L31" s="136">
        <f t="shared" si="27"/>
        <v>100</v>
      </c>
      <c r="M31" s="140">
        <v>26070000</v>
      </c>
      <c r="N31" s="137">
        <v>26070000</v>
      </c>
      <c r="O31" s="137">
        <v>13134570.119999999</v>
      </c>
      <c r="P31" s="137">
        <f t="shared" si="19"/>
        <v>13134570.119999999</v>
      </c>
      <c r="Q31" s="137">
        <f t="shared" si="19"/>
        <v>13134570.119999999</v>
      </c>
      <c r="R31" s="137">
        <f t="shared" si="28"/>
        <v>50.381933716915995</v>
      </c>
      <c r="S31" s="137">
        <f t="shared" si="29"/>
        <v>50.381933716915995</v>
      </c>
      <c r="T31" s="137">
        <f t="shared" si="30"/>
        <v>50.381933716915995</v>
      </c>
      <c r="U31" s="137">
        <f t="shared" si="31"/>
        <v>50.381933716915995</v>
      </c>
    </row>
    <row r="32" spans="1:21" s="139" customFormat="1" ht="25.15" customHeight="1">
      <c r="A32" s="152"/>
      <c r="B32" s="152"/>
      <c r="C32" s="152"/>
      <c r="D32" s="152"/>
      <c r="E32" s="152">
        <v>230</v>
      </c>
      <c r="F32" s="134" t="s">
        <v>191</v>
      </c>
      <c r="G32" s="135" t="s">
        <v>246</v>
      </c>
      <c r="H32" s="169">
        <v>100000</v>
      </c>
      <c r="I32" s="169">
        <v>40000</v>
      </c>
      <c r="J32" s="169">
        <v>40000</v>
      </c>
      <c r="K32" s="136">
        <f t="shared" si="26"/>
        <v>40</v>
      </c>
      <c r="L32" s="136">
        <f t="shared" si="27"/>
        <v>100</v>
      </c>
      <c r="M32" s="140">
        <v>12646292</v>
      </c>
      <c r="N32" s="137">
        <v>12646292</v>
      </c>
      <c r="O32" s="137">
        <v>5447789.2400000002</v>
      </c>
      <c r="P32" s="137">
        <f t="shared" si="19"/>
        <v>5447789.2400000002</v>
      </c>
      <c r="Q32" s="137">
        <f t="shared" si="19"/>
        <v>5447789.2400000002</v>
      </c>
      <c r="R32" s="137">
        <f t="shared" si="28"/>
        <v>43.078154766630412</v>
      </c>
      <c r="S32" s="137">
        <f t="shared" si="29"/>
        <v>43.078154766630412</v>
      </c>
      <c r="T32" s="137">
        <f t="shared" si="30"/>
        <v>43.078154766630412</v>
      </c>
      <c r="U32" s="137">
        <f t="shared" si="31"/>
        <v>43.078154766630412</v>
      </c>
    </row>
    <row r="33" spans="1:21" s="139" customFormat="1" ht="13.15" customHeight="1">
      <c r="A33" s="152"/>
      <c r="B33" s="152">
        <v>3</v>
      </c>
      <c r="C33" s="152"/>
      <c r="D33" s="152"/>
      <c r="E33" s="152"/>
      <c r="F33" s="134" t="s">
        <v>268</v>
      </c>
      <c r="G33" s="135"/>
      <c r="H33" s="169"/>
      <c r="I33" s="136"/>
      <c r="J33" s="136"/>
      <c r="K33" s="136"/>
      <c r="L33" s="136"/>
      <c r="M33" s="140">
        <v>5375219</v>
      </c>
      <c r="N33" s="137">
        <v>5375219</v>
      </c>
      <c r="O33" s="137">
        <v>1458582</v>
      </c>
      <c r="P33" s="137">
        <f t="shared" si="19"/>
        <v>1458582</v>
      </c>
      <c r="Q33" s="137">
        <f t="shared" si="19"/>
        <v>1458582</v>
      </c>
      <c r="R33" s="137"/>
      <c r="S33" s="137"/>
      <c r="T33" s="133"/>
      <c r="U33" s="138"/>
    </row>
    <row r="34" spans="1:21" s="139" customFormat="1" ht="37.9" customHeight="1">
      <c r="A34" s="152"/>
      <c r="B34" s="152"/>
      <c r="C34" s="152">
        <v>1</v>
      </c>
      <c r="D34" s="152"/>
      <c r="E34" s="152"/>
      <c r="F34" s="134" t="s">
        <v>269</v>
      </c>
      <c r="G34" s="135"/>
      <c r="H34" s="169"/>
      <c r="I34" s="136"/>
      <c r="J34" s="136"/>
      <c r="K34" s="136"/>
      <c r="L34" s="136"/>
      <c r="M34" s="140">
        <v>5375219</v>
      </c>
      <c r="N34" s="137">
        <v>5375219</v>
      </c>
      <c r="O34" s="137">
        <v>1458582</v>
      </c>
      <c r="P34" s="137">
        <f t="shared" si="19"/>
        <v>1458582</v>
      </c>
      <c r="Q34" s="137">
        <f t="shared" si="19"/>
        <v>1458582</v>
      </c>
      <c r="R34" s="137"/>
      <c r="S34" s="137"/>
      <c r="T34" s="133"/>
      <c r="U34" s="138"/>
    </row>
    <row r="35" spans="1:21" s="139" customFormat="1" ht="13.15" customHeight="1">
      <c r="A35" s="152"/>
      <c r="B35" s="152"/>
      <c r="C35" s="152"/>
      <c r="D35" s="152">
        <v>2</v>
      </c>
      <c r="E35" s="152"/>
      <c r="F35" s="134" t="s">
        <v>226</v>
      </c>
      <c r="G35" s="135"/>
      <c r="H35" s="169"/>
      <c r="I35" s="136"/>
      <c r="J35" s="136"/>
      <c r="K35" s="136"/>
      <c r="L35" s="136"/>
      <c r="M35" s="140">
        <v>5375219</v>
      </c>
      <c r="N35" s="137">
        <v>5375219</v>
      </c>
      <c r="O35" s="137">
        <v>1458582</v>
      </c>
      <c r="P35" s="137">
        <f t="shared" si="19"/>
        <v>1458582</v>
      </c>
      <c r="Q35" s="137">
        <f t="shared" si="19"/>
        <v>1458582</v>
      </c>
      <c r="R35" s="137"/>
      <c r="S35" s="137"/>
      <c r="T35" s="133"/>
      <c r="U35" s="138"/>
    </row>
    <row r="36" spans="1:21" s="139" customFormat="1" ht="13.15" customHeight="1">
      <c r="A36" s="152"/>
      <c r="B36" s="152"/>
      <c r="C36" s="152"/>
      <c r="D36" s="152"/>
      <c r="E36" s="152">
        <v>232</v>
      </c>
      <c r="F36" s="134" t="s">
        <v>192</v>
      </c>
      <c r="G36" s="135" t="s">
        <v>246</v>
      </c>
      <c r="H36" s="169">
        <v>1954</v>
      </c>
      <c r="I36" s="169">
        <v>900</v>
      </c>
      <c r="J36" s="169">
        <v>900</v>
      </c>
      <c r="K36" s="136">
        <f>IFERROR(J36/H36*100,0)</f>
        <v>46.059365404298873</v>
      </c>
      <c r="L36" s="136">
        <f>IFERROR(J36/I36*100,0)</f>
        <v>100</v>
      </c>
      <c r="M36" s="140">
        <v>5375219</v>
      </c>
      <c r="N36" s="137">
        <v>5375219</v>
      </c>
      <c r="O36" s="137">
        <v>1458582</v>
      </c>
      <c r="P36" s="137">
        <f t="shared" si="19"/>
        <v>1458582</v>
      </c>
      <c r="Q36" s="137">
        <f t="shared" si="19"/>
        <v>1458582</v>
      </c>
      <c r="R36" s="137">
        <f>IFERROR(O36/M36*100,0)</f>
        <v>27.135303696463343</v>
      </c>
      <c r="S36" s="137">
        <f>IFERROR(O36/N36*100,0)</f>
        <v>27.135303696463343</v>
      </c>
      <c r="T36" s="137">
        <f>IFERROR(P36/M36*100,0)</f>
        <v>27.135303696463343</v>
      </c>
      <c r="U36" s="137">
        <f>IFERROR(P36/N36*100,0)</f>
        <v>27.135303696463343</v>
      </c>
    </row>
    <row r="37" spans="1:21" s="139" customFormat="1" ht="25.15" customHeight="1">
      <c r="A37" s="152">
        <v>2</v>
      </c>
      <c r="B37" s="152"/>
      <c r="C37" s="152"/>
      <c r="D37" s="152"/>
      <c r="E37" s="152"/>
      <c r="F37" s="134" t="s">
        <v>227</v>
      </c>
      <c r="G37" s="135"/>
      <c r="H37" s="169"/>
      <c r="I37" s="136"/>
      <c r="J37" s="136"/>
      <c r="K37" s="136"/>
      <c r="L37" s="136"/>
      <c r="M37" s="140">
        <v>264152157</v>
      </c>
      <c r="N37" s="137">
        <v>268876918.82999998</v>
      </c>
      <c r="O37" s="137">
        <v>99784805.319999993</v>
      </c>
      <c r="P37" s="137">
        <f t="shared" ref="P37:Q52" si="32">+O37</f>
        <v>99784805.319999993</v>
      </c>
      <c r="Q37" s="137">
        <f t="shared" si="32"/>
        <v>99784805.319999993</v>
      </c>
      <c r="R37" s="137"/>
      <c r="S37" s="137"/>
      <c r="T37" s="133"/>
      <c r="U37" s="138"/>
    </row>
    <row r="38" spans="1:21" s="139" customFormat="1" ht="13.15" customHeight="1">
      <c r="A38" s="152"/>
      <c r="B38" s="152">
        <v>1</v>
      </c>
      <c r="C38" s="152"/>
      <c r="D38" s="152"/>
      <c r="E38" s="152"/>
      <c r="F38" s="134" t="s">
        <v>270</v>
      </c>
      <c r="G38" s="135"/>
      <c r="H38" s="169"/>
      <c r="I38" s="136"/>
      <c r="J38" s="136"/>
      <c r="K38" s="136"/>
      <c r="L38" s="136"/>
      <c r="M38" s="140">
        <v>264152157</v>
      </c>
      <c r="N38" s="137">
        <v>268876918.82999998</v>
      </c>
      <c r="O38" s="137">
        <v>99784805.319999993</v>
      </c>
      <c r="P38" s="137">
        <f t="shared" si="32"/>
        <v>99784805.319999993</v>
      </c>
      <c r="Q38" s="137">
        <f t="shared" si="32"/>
        <v>99784805.319999993</v>
      </c>
      <c r="R38" s="137"/>
      <c r="S38" s="137"/>
      <c r="T38" s="133"/>
      <c r="U38" s="138"/>
    </row>
    <row r="39" spans="1:21" s="139" customFormat="1" ht="25.15" customHeight="1">
      <c r="A39" s="152"/>
      <c r="B39" s="152"/>
      <c r="C39" s="152">
        <v>7</v>
      </c>
      <c r="D39" s="152"/>
      <c r="E39" s="152"/>
      <c r="F39" s="134" t="s">
        <v>271</v>
      </c>
      <c r="G39" s="135"/>
      <c r="H39" s="169"/>
      <c r="I39" s="136"/>
      <c r="J39" s="136"/>
      <c r="K39" s="136"/>
      <c r="L39" s="136"/>
      <c r="M39" s="140">
        <v>264152157</v>
      </c>
      <c r="N39" s="137">
        <v>268876918.82999998</v>
      </c>
      <c r="O39" s="137">
        <v>99784805.319999993</v>
      </c>
      <c r="P39" s="137">
        <f t="shared" si="32"/>
        <v>99784805.319999993</v>
      </c>
      <c r="Q39" s="137">
        <f t="shared" si="32"/>
        <v>99784805.319999993</v>
      </c>
      <c r="R39" s="137"/>
      <c r="S39" s="137"/>
      <c r="T39" s="133"/>
      <c r="U39" s="138"/>
    </row>
    <row r="40" spans="1:21" s="139" customFormat="1" ht="13.15" customHeight="1">
      <c r="A40" s="453"/>
      <c r="B40" s="453"/>
      <c r="C40" s="453"/>
      <c r="D40" s="453">
        <v>1</v>
      </c>
      <c r="E40" s="453"/>
      <c r="F40" s="454" t="s">
        <v>228</v>
      </c>
      <c r="G40" s="455"/>
      <c r="H40" s="293"/>
      <c r="I40" s="142"/>
      <c r="J40" s="142"/>
      <c r="K40" s="142"/>
      <c r="L40" s="142"/>
      <c r="M40" s="456">
        <v>179631152</v>
      </c>
      <c r="N40" s="143">
        <v>184355913.82999998</v>
      </c>
      <c r="O40" s="143">
        <v>62411921.189999998</v>
      </c>
      <c r="P40" s="143">
        <f t="shared" si="32"/>
        <v>62411921.189999998</v>
      </c>
      <c r="Q40" s="143">
        <f t="shared" si="32"/>
        <v>62411921.189999998</v>
      </c>
      <c r="R40" s="143"/>
      <c r="S40" s="143"/>
      <c r="T40" s="141"/>
      <c r="U40" s="144"/>
    </row>
    <row r="41" spans="1:21" s="139" customFormat="1" ht="25.9" customHeight="1">
      <c r="A41" s="152"/>
      <c r="B41" s="152"/>
      <c r="C41" s="152"/>
      <c r="D41" s="152"/>
      <c r="E41" s="152">
        <v>201</v>
      </c>
      <c r="F41" s="134" t="s">
        <v>193</v>
      </c>
      <c r="G41" s="135" t="s">
        <v>248</v>
      </c>
      <c r="H41" s="169">
        <v>40000</v>
      </c>
      <c r="I41" s="169">
        <v>19969</v>
      </c>
      <c r="J41" s="169">
        <v>19969</v>
      </c>
      <c r="K41" s="136">
        <f>IFERROR(J41/H41*100,0)</f>
        <v>49.922499999999999</v>
      </c>
      <c r="L41" s="136">
        <f>IFERROR(J41/I41*100,0)</f>
        <v>100</v>
      </c>
      <c r="M41" s="140">
        <v>179631152</v>
      </c>
      <c r="N41" s="137">
        <v>184355913.82999998</v>
      </c>
      <c r="O41" s="137">
        <v>62411921.189999998</v>
      </c>
      <c r="P41" s="137">
        <f t="shared" si="32"/>
        <v>62411921.189999998</v>
      </c>
      <c r="Q41" s="137">
        <f t="shared" si="32"/>
        <v>62411921.189999998</v>
      </c>
      <c r="R41" s="137">
        <f>IFERROR(O41/M41*100,0)</f>
        <v>34.744486407346535</v>
      </c>
      <c r="S41" s="137">
        <f>IFERROR(O41/N41*100,0)</f>
        <v>33.85403803620418</v>
      </c>
      <c r="T41" s="137">
        <f>IFERROR(P41/M41*100,0)</f>
        <v>34.744486407346535</v>
      </c>
      <c r="U41" s="137">
        <f>IFERROR(P41/N41*100,0)</f>
        <v>33.85403803620418</v>
      </c>
    </row>
    <row r="42" spans="1:21" s="139" customFormat="1" ht="13.15" customHeight="1">
      <c r="A42" s="152"/>
      <c r="B42" s="152"/>
      <c r="C42" s="152"/>
      <c r="D42" s="152">
        <v>2</v>
      </c>
      <c r="E42" s="152"/>
      <c r="F42" s="134" t="s">
        <v>229</v>
      </c>
      <c r="G42" s="135"/>
      <c r="H42" s="169"/>
      <c r="I42" s="136"/>
      <c r="J42" s="136"/>
      <c r="K42" s="136"/>
      <c r="L42" s="136"/>
      <c r="M42" s="140">
        <v>84521005</v>
      </c>
      <c r="N42" s="137">
        <v>84521005</v>
      </c>
      <c r="O42" s="137">
        <v>37372884.129999995</v>
      </c>
      <c r="P42" s="137">
        <f t="shared" si="32"/>
        <v>37372884.129999995</v>
      </c>
      <c r="Q42" s="137">
        <f t="shared" si="32"/>
        <v>37372884.129999995</v>
      </c>
      <c r="R42" s="137"/>
      <c r="S42" s="137"/>
      <c r="T42" s="133"/>
      <c r="U42" s="138"/>
    </row>
    <row r="43" spans="1:21" s="139" customFormat="1" ht="25.15" customHeight="1">
      <c r="A43" s="152"/>
      <c r="B43" s="152"/>
      <c r="C43" s="152"/>
      <c r="D43" s="152"/>
      <c r="E43" s="152">
        <v>204</v>
      </c>
      <c r="F43" s="134" t="s">
        <v>194</v>
      </c>
      <c r="G43" s="135" t="s">
        <v>249</v>
      </c>
      <c r="H43" s="169">
        <v>6500</v>
      </c>
      <c r="I43" s="169">
        <v>3241</v>
      </c>
      <c r="J43" s="169">
        <v>3241</v>
      </c>
      <c r="K43" s="136">
        <f>IFERROR(J43/H43*100,0)</f>
        <v>49.861538461538466</v>
      </c>
      <c r="L43" s="136">
        <f>IFERROR(J43/I43*100,0)</f>
        <v>100</v>
      </c>
      <c r="M43" s="140">
        <v>84521005</v>
      </c>
      <c r="N43" s="137">
        <v>84521005</v>
      </c>
      <c r="O43" s="137">
        <v>37372884.129999995</v>
      </c>
      <c r="P43" s="137">
        <f t="shared" si="32"/>
        <v>37372884.129999995</v>
      </c>
      <c r="Q43" s="137">
        <f t="shared" si="32"/>
        <v>37372884.129999995</v>
      </c>
      <c r="R43" s="137">
        <f>IFERROR(O43/M43*100,0)</f>
        <v>44.217273717935548</v>
      </c>
      <c r="S43" s="137">
        <f>IFERROR(O43/N43*100,0)</f>
        <v>44.217273717935548</v>
      </c>
      <c r="T43" s="137">
        <f>IFERROR(P43/M43*100,0)</f>
        <v>44.217273717935548</v>
      </c>
      <c r="U43" s="137">
        <f>IFERROR(P43/N43*100,0)</f>
        <v>44.217273717935548</v>
      </c>
    </row>
    <row r="44" spans="1:21" s="139" customFormat="1" ht="25.15" customHeight="1">
      <c r="A44" s="152">
        <v>3</v>
      </c>
      <c r="B44" s="152"/>
      <c r="C44" s="152"/>
      <c r="D44" s="152"/>
      <c r="E44" s="152"/>
      <c r="F44" s="134" t="s">
        <v>245</v>
      </c>
      <c r="G44" s="135"/>
      <c r="H44" s="169"/>
      <c r="I44" s="136"/>
      <c r="J44" s="136"/>
      <c r="K44" s="136"/>
      <c r="L44" s="136"/>
      <c r="M44" s="140">
        <v>9817475</v>
      </c>
      <c r="N44" s="137">
        <v>9840655.4199999999</v>
      </c>
      <c r="O44" s="137">
        <v>1984906.46</v>
      </c>
      <c r="P44" s="137">
        <f t="shared" si="32"/>
        <v>1984906.46</v>
      </c>
      <c r="Q44" s="137">
        <f t="shared" si="32"/>
        <v>1984906.46</v>
      </c>
      <c r="R44" s="137"/>
      <c r="S44" s="137"/>
      <c r="T44" s="133"/>
      <c r="U44" s="138"/>
    </row>
    <row r="45" spans="1:21" s="139" customFormat="1" ht="13.15" customHeight="1">
      <c r="A45" s="152"/>
      <c r="B45" s="152">
        <v>2</v>
      </c>
      <c r="C45" s="152"/>
      <c r="D45" s="152"/>
      <c r="E45" s="152"/>
      <c r="F45" s="134" t="s">
        <v>263</v>
      </c>
      <c r="G45" s="135"/>
      <c r="H45" s="169"/>
      <c r="I45" s="136"/>
      <c r="J45" s="136"/>
      <c r="K45" s="136"/>
      <c r="L45" s="136"/>
      <c r="M45" s="140">
        <v>5000000</v>
      </c>
      <c r="N45" s="137">
        <v>5221482.8599999994</v>
      </c>
      <c r="O45" s="137">
        <v>1032468</v>
      </c>
      <c r="P45" s="137">
        <f t="shared" si="32"/>
        <v>1032468</v>
      </c>
      <c r="Q45" s="137">
        <f t="shared" si="32"/>
        <v>1032468</v>
      </c>
      <c r="R45" s="137"/>
      <c r="S45" s="137"/>
      <c r="T45" s="133"/>
      <c r="U45" s="138"/>
    </row>
    <row r="46" spans="1:21" s="139" customFormat="1" ht="25.15" customHeight="1">
      <c r="A46" s="152"/>
      <c r="B46" s="152"/>
      <c r="C46" s="152">
        <v>2</v>
      </c>
      <c r="D46" s="152"/>
      <c r="E46" s="152"/>
      <c r="F46" s="134" t="s">
        <v>272</v>
      </c>
      <c r="G46" s="135"/>
      <c r="H46" s="169"/>
      <c r="I46" s="136"/>
      <c r="J46" s="136"/>
      <c r="K46" s="136"/>
      <c r="L46" s="136"/>
      <c r="M46" s="140">
        <v>5000000</v>
      </c>
      <c r="N46" s="137">
        <v>5221482.8599999994</v>
      </c>
      <c r="O46" s="137">
        <v>1032468</v>
      </c>
      <c r="P46" s="137">
        <f t="shared" si="32"/>
        <v>1032468</v>
      </c>
      <c r="Q46" s="137">
        <f t="shared" si="32"/>
        <v>1032468</v>
      </c>
      <c r="R46" s="137"/>
      <c r="S46" s="137"/>
      <c r="T46" s="133"/>
      <c r="U46" s="138"/>
    </row>
    <row r="47" spans="1:21" s="139" customFormat="1" ht="37.9" customHeight="1">
      <c r="A47" s="152"/>
      <c r="B47" s="152"/>
      <c r="C47" s="152"/>
      <c r="D47" s="152">
        <v>3</v>
      </c>
      <c r="E47" s="152"/>
      <c r="F47" s="134" t="s">
        <v>230</v>
      </c>
      <c r="G47" s="135"/>
      <c r="H47" s="169"/>
      <c r="I47" s="136"/>
      <c r="J47" s="136"/>
      <c r="K47" s="136"/>
      <c r="L47" s="136"/>
      <c r="M47" s="140">
        <v>5000000</v>
      </c>
      <c r="N47" s="137">
        <v>5221482.8599999994</v>
      </c>
      <c r="O47" s="137">
        <v>1032468</v>
      </c>
      <c r="P47" s="137">
        <f t="shared" si="32"/>
        <v>1032468</v>
      </c>
      <c r="Q47" s="137">
        <f t="shared" si="32"/>
        <v>1032468</v>
      </c>
      <c r="R47" s="137"/>
      <c r="S47" s="137"/>
      <c r="T47" s="133"/>
      <c r="U47" s="138"/>
    </row>
    <row r="48" spans="1:21" s="139" customFormat="1" ht="25.15" customHeight="1">
      <c r="A48" s="152"/>
      <c r="B48" s="152"/>
      <c r="C48" s="152"/>
      <c r="D48" s="152"/>
      <c r="E48" s="152">
        <v>212</v>
      </c>
      <c r="F48" s="134" t="s">
        <v>195</v>
      </c>
      <c r="G48" s="135" t="s">
        <v>250</v>
      </c>
      <c r="H48" s="169">
        <v>45000</v>
      </c>
      <c r="I48" s="169">
        <v>22500</v>
      </c>
      <c r="J48" s="169">
        <v>22500</v>
      </c>
      <c r="K48" s="136">
        <f>IFERROR(J48/H48*100,0)</f>
        <v>50</v>
      </c>
      <c r="L48" s="136">
        <f>IFERROR(J48/I48*100,0)</f>
        <v>100</v>
      </c>
      <c r="M48" s="140">
        <v>5000000</v>
      </c>
      <c r="N48" s="137">
        <v>5221482.8599999994</v>
      </c>
      <c r="O48" s="137">
        <v>1032468</v>
      </c>
      <c r="P48" s="137">
        <f t="shared" si="32"/>
        <v>1032468</v>
      </c>
      <c r="Q48" s="137">
        <f t="shared" si="32"/>
        <v>1032468</v>
      </c>
      <c r="R48" s="137">
        <f>IFERROR(O48/M48*100,0)</f>
        <v>20.649360000000001</v>
      </c>
      <c r="S48" s="137">
        <f>IFERROR(O48/N48*100,0)</f>
        <v>19.77346335672928</v>
      </c>
      <c r="T48" s="137">
        <f>IFERROR(P48/M48*100,0)</f>
        <v>20.649360000000001</v>
      </c>
      <c r="U48" s="137">
        <f>IFERROR(P48/N48*100,0)</f>
        <v>19.77346335672928</v>
      </c>
    </row>
    <row r="49" spans="1:21" s="139" customFormat="1" ht="13.15" customHeight="1">
      <c r="A49" s="152"/>
      <c r="B49" s="152">
        <v>3</v>
      </c>
      <c r="C49" s="152"/>
      <c r="D49" s="152"/>
      <c r="E49" s="152"/>
      <c r="F49" s="134" t="s">
        <v>268</v>
      </c>
      <c r="G49" s="135"/>
      <c r="H49" s="169"/>
      <c r="I49" s="136"/>
      <c r="J49" s="136"/>
      <c r="K49" s="136"/>
      <c r="L49" s="136"/>
      <c r="M49" s="140">
        <v>4817475</v>
      </c>
      <c r="N49" s="137">
        <v>4619172.5600000005</v>
      </c>
      <c r="O49" s="137">
        <v>952438.46</v>
      </c>
      <c r="P49" s="137">
        <f t="shared" si="32"/>
        <v>952438.46</v>
      </c>
      <c r="Q49" s="137">
        <f t="shared" si="32"/>
        <v>952438.46</v>
      </c>
      <c r="R49" s="137"/>
      <c r="S49" s="137"/>
      <c r="T49" s="133"/>
      <c r="U49" s="138"/>
    </row>
    <row r="50" spans="1:21" s="139" customFormat="1" ht="37.9" customHeight="1">
      <c r="A50" s="152"/>
      <c r="B50" s="152"/>
      <c r="C50" s="152">
        <v>1</v>
      </c>
      <c r="D50" s="152"/>
      <c r="E50" s="152"/>
      <c r="F50" s="134" t="s">
        <v>269</v>
      </c>
      <c r="G50" s="135"/>
      <c r="H50" s="169"/>
      <c r="I50" s="136"/>
      <c r="J50" s="136"/>
      <c r="K50" s="136"/>
      <c r="L50" s="136"/>
      <c r="M50" s="140">
        <v>4817475</v>
      </c>
      <c r="N50" s="137">
        <v>4619172.5600000005</v>
      </c>
      <c r="O50" s="137">
        <v>952438.46</v>
      </c>
      <c r="P50" s="137">
        <f t="shared" si="32"/>
        <v>952438.46</v>
      </c>
      <c r="Q50" s="137">
        <f t="shared" si="32"/>
        <v>952438.46</v>
      </c>
      <c r="R50" s="137"/>
      <c r="S50" s="137"/>
      <c r="T50" s="133"/>
      <c r="U50" s="138"/>
    </row>
    <row r="51" spans="1:21" s="139" customFormat="1" ht="25.15" customHeight="1">
      <c r="A51" s="152"/>
      <c r="B51" s="152"/>
      <c r="C51" s="152"/>
      <c r="D51" s="152">
        <v>1</v>
      </c>
      <c r="E51" s="152"/>
      <c r="F51" s="134" t="s">
        <v>231</v>
      </c>
      <c r="G51" s="135"/>
      <c r="H51" s="169"/>
      <c r="I51" s="136"/>
      <c r="J51" s="136"/>
      <c r="K51" s="136"/>
      <c r="L51" s="136"/>
      <c r="M51" s="140">
        <v>4817475</v>
      </c>
      <c r="N51" s="137">
        <v>4619172.5600000005</v>
      </c>
      <c r="O51" s="137">
        <v>952438.46</v>
      </c>
      <c r="P51" s="137">
        <f t="shared" si="32"/>
        <v>952438.46</v>
      </c>
      <c r="Q51" s="137">
        <f t="shared" si="32"/>
        <v>952438.46</v>
      </c>
      <c r="R51" s="137"/>
      <c r="S51" s="137"/>
      <c r="T51" s="133"/>
      <c r="U51" s="138"/>
    </row>
    <row r="52" spans="1:21" s="139" customFormat="1" ht="37.9" customHeight="1">
      <c r="A52" s="152"/>
      <c r="B52" s="152"/>
      <c r="C52" s="152"/>
      <c r="D52" s="152"/>
      <c r="E52" s="152">
        <v>213</v>
      </c>
      <c r="F52" s="134" t="s">
        <v>196</v>
      </c>
      <c r="G52" s="135" t="s">
        <v>248</v>
      </c>
      <c r="H52" s="169">
        <v>1552</v>
      </c>
      <c r="I52" s="169">
        <v>650</v>
      </c>
      <c r="J52" s="169">
        <v>650</v>
      </c>
      <c r="K52" s="136">
        <f t="shared" ref="K52:K53" si="33">IFERROR(J52/H52*100,0)</f>
        <v>41.881443298969074</v>
      </c>
      <c r="L52" s="136">
        <f t="shared" ref="L52:L53" si="34">IFERROR(J52/I52*100,0)</f>
        <v>100</v>
      </c>
      <c r="M52" s="140">
        <v>1514038</v>
      </c>
      <c r="N52" s="137">
        <v>1530038</v>
      </c>
      <c r="O52" s="137">
        <v>572184</v>
      </c>
      <c r="P52" s="137">
        <f t="shared" si="32"/>
        <v>572184</v>
      </c>
      <c r="Q52" s="137">
        <f t="shared" si="32"/>
        <v>572184</v>
      </c>
      <c r="R52" s="137">
        <f t="shared" ref="R52:R53" si="35">IFERROR(O52/M52*100,0)</f>
        <v>37.791918036403317</v>
      </c>
      <c r="S52" s="137">
        <f t="shared" ref="S52:S53" si="36">IFERROR(O52/N52*100,0)</f>
        <v>37.396718251442124</v>
      </c>
      <c r="T52" s="137">
        <f t="shared" ref="T52:T53" si="37">IFERROR(P52/M52*100,0)</f>
        <v>37.791918036403317</v>
      </c>
      <c r="U52" s="137">
        <f t="shared" ref="U52:U53" si="38">IFERROR(P52/N52*100,0)</f>
        <v>37.396718251442124</v>
      </c>
    </row>
    <row r="53" spans="1:21" s="139" customFormat="1" ht="37.9" customHeight="1">
      <c r="A53" s="152"/>
      <c r="B53" s="152"/>
      <c r="C53" s="152"/>
      <c r="D53" s="152"/>
      <c r="E53" s="152">
        <v>215</v>
      </c>
      <c r="F53" s="134" t="s">
        <v>197</v>
      </c>
      <c r="G53" s="309" t="s">
        <v>251</v>
      </c>
      <c r="H53" s="169">
        <v>16000</v>
      </c>
      <c r="I53" s="169">
        <v>8004</v>
      </c>
      <c r="J53" s="169">
        <v>8004</v>
      </c>
      <c r="K53" s="136">
        <f t="shared" si="33"/>
        <v>50.024999999999999</v>
      </c>
      <c r="L53" s="136">
        <f t="shared" si="34"/>
        <v>100</v>
      </c>
      <c r="M53" s="140">
        <v>3303437</v>
      </c>
      <c r="N53" s="137">
        <v>3089134.56</v>
      </c>
      <c r="O53" s="137">
        <v>380254.45999999996</v>
      </c>
      <c r="P53" s="137">
        <f t="shared" ref="P53:Q68" si="39">+O53</f>
        <v>380254.45999999996</v>
      </c>
      <c r="Q53" s="137">
        <f t="shared" si="39"/>
        <v>380254.45999999996</v>
      </c>
      <c r="R53" s="137">
        <f t="shared" si="35"/>
        <v>11.510873674902834</v>
      </c>
      <c r="S53" s="137">
        <f t="shared" si="36"/>
        <v>12.309417172167468</v>
      </c>
      <c r="T53" s="137">
        <f t="shared" si="37"/>
        <v>11.510873674902834</v>
      </c>
      <c r="U53" s="137">
        <f t="shared" si="38"/>
        <v>12.309417172167468</v>
      </c>
    </row>
    <row r="54" spans="1:21" s="139" customFormat="1" ht="37.9" customHeight="1">
      <c r="A54" s="152">
        <v>4</v>
      </c>
      <c r="B54" s="152"/>
      <c r="C54" s="152"/>
      <c r="D54" s="152"/>
      <c r="E54" s="152"/>
      <c r="F54" s="134" t="s">
        <v>240</v>
      </c>
      <c r="G54" s="135"/>
      <c r="H54" s="169"/>
      <c r="I54" s="136"/>
      <c r="J54" s="136"/>
      <c r="K54" s="136"/>
      <c r="L54" s="136"/>
      <c r="M54" s="140">
        <v>733703240</v>
      </c>
      <c r="N54" s="137">
        <v>727916392.23000002</v>
      </c>
      <c r="O54" s="137">
        <v>273869215.45999998</v>
      </c>
      <c r="P54" s="137">
        <f t="shared" si="39"/>
        <v>273869215.45999998</v>
      </c>
      <c r="Q54" s="137">
        <f t="shared" si="39"/>
        <v>273869215.45999998</v>
      </c>
      <c r="R54" s="137"/>
      <c r="S54" s="137"/>
      <c r="T54" s="133"/>
      <c r="U54" s="138"/>
    </row>
    <row r="55" spans="1:21" s="139" customFormat="1" ht="13.15" customHeight="1">
      <c r="A55" s="152"/>
      <c r="B55" s="152">
        <v>2</v>
      </c>
      <c r="C55" s="152"/>
      <c r="D55" s="152"/>
      <c r="E55" s="152"/>
      <c r="F55" s="134" t="s">
        <v>263</v>
      </c>
      <c r="G55" s="135"/>
      <c r="H55" s="169"/>
      <c r="I55" s="136"/>
      <c r="J55" s="136"/>
      <c r="K55" s="136"/>
      <c r="L55" s="136"/>
      <c r="M55" s="140">
        <v>733703240</v>
      </c>
      <c r="N55" s="137">
        <v>727916392.23000002</v>
      </c>
      <c r="O55" s="137">
        <v>273869215.45999998</v>
      </c>
      <c r="P55" s="137">
        <f t="shared" si="39"/>
        <v>273869215.45999998</v>
      </c>
      <c r="Q55" s="137">
        <f t="shared" si="39"/>
        <v>273869215.45999998</v>
      </c>
      <c r="R55" s="137"/>
      <c r="S55" s="137"/>
      <c r="T55" s="133"/>
      <c r="U55" s="138"/>
    </row>
    <row r="56" spans="1:21" s="139" customFormat="1" ht="13.15" customHeight="1">
      <c r="A56" s="152"/>
      <c r="B56" s="152"/>
      <c r="C56" s="152">
        <v>1</v>
      </c>
      <c r="D56" s="152"/>
      <c r="E56" s="152"/>
      <c r="F56" s="134" t="s">
        <v>273</v>
      </c>
      <c r="G56" s="135"/>
      <c r="H56" s="169"/>
      <c r="I56" s="136"/>
      <c r="J56" s="136"/>
      <c r="K56" s="136"/>
      <c r="L56" s="136"/>
      <c r="M56" s="140">
        <v>304869089</v>
      </c>
      <c r="N56" s="137">
        <v>304235708.59000003</v>
      </c>
      <c r="O56" s="137">
        <v>128622767.70999999</v>
      </c>
      <c r="P56" s="137">
        <f t="shared" si="39"/>
        <v>128622767.70999999</v>
      </c>
      <c r="Q56" s="137">
        <f t="shared" si="39"/>
        <v>128622767.70999999</v>
      </c>
      <c r="R56" s="137"/>
      <c r="S56" s="137"/>
      <c r="T56" s="133"/>
      <c r="U56" s="138"/>
    </row>
    <row r="57" spans="1:21" s="139" customFormat="1" ht="13.15" customHeight="1">
      <c r="A57" s="152"/>
      <c r="B57" s="152"/>
      <c r="C57" s="152"/>
      <c r="D57" s="152">
        <v>1</v>
      </c>
      <c r="E57" s="152"/>
      <c r="F57" s="134" t="s">
        <v>232</v>
      </c>
      <c r="G57" s="135"/>
      <c r="H57" s="169"/>
      <c r="I57" s="136"/>
      <c r="J57" s="136"/>
      <c r="K57" s="136"/>
      <c r="L57" s="136"/>
      <c r="M57" s="140">
        <v>157374987</v>
      </c>
      <c r="N57" s="137">
        <v>156715690.59</v>
      </c>
      <c r="O57" s="137">
        <v>65728141.969999991</v>
      </c>
      <c r="P57" s="137">
        <f t="shared" si="39"/>
        <v>65728141.969999991</v>
      </c>
      <c r="Q57" s="137">
        <f t="shared" si="39"/>
        <v>65728141.969999991</v>
      </c>
      <c r="R57" s="137"/>
      <c r="S57" s="137"/>
      <c r="T57" s="133"/>
      <c r="U57" s="138"/>
    </row>
    <row r="58" spans="1:21" s="139" customFormat="1" ht="25.9" customHeight="1">
      <c r="A58" s="152"/>
      <c r="B58" s="152"/>
      <c r="C58" s="152"/>
      <c r="D58" s="152"/>
      <c r="E58" s="152">
        <v>203</v>
      </c>
      <c r="F58" s="134" t="s">
        <v>198</v>
      </c>
      <c r="G58" s="135" t="s">
        <v>252</v>
      </c>
      <c r="H58" s="169">
        <v>511000</v>
      </c>
      <c r="I58" s="169">
        <v>253470</v>
      </c>
      <c r="J58" s="169">
        <v>253470</v>
      </c>
      <c r="K58" s="136">
        <f>IFERROR(J58/H58*100,0)</f>
        <v>49.602739726027394</v>
      </c>
      <c r="L58" s="136">
        <f>IFERROR(J58/I58*100,0)</f>
        <v>100</v>
      </c>
      <c r="M58" s="140">
        <v>157374987</v>
      </c>
      <c r="N58" s="137">
        <v>156715690.59</v>
      </c>
      <c r="O58" s="137">
        <v>65728141.969999991</v>
      </c>
      <c r="P58" s="137">
        <f t="shared" si="39"/>
        <v>65728141.969999991</v>
      </c>
      <c r="Q58" s="137">
        <f t="shared" si="39"/>
        <v>65728141.969999991</v>
      </c>
      <c r="R58" s="137">
        <f>IFERROR(O58/M58*100,0)</f>
        <v>41.765304145823372</v>
      </c>
      <c r="S58" s="137">
        <f>IFERROR(O58/N58*100,0)</f>
        <v>41.941009048007913</v>
      </c>
      <c r="T58" s="137">
        <f>IFERROR(P58/M58*100,0)</f>
        <v>41.765304145823372</v>
      </c>
      <c r="U58" s="137">
        <f>IFERROR(P58/N58*100,0)</f>
        <v>41.941009048007913</v>
      </c>
    </row>
    <row r="59" spans="1:21" s="139" customFormat="1" ht="37.9" customHeight="1">
      <c r="A59" s="152"/>
      <c r="B59" s="152"/>
      <c r="C59" s="152"/>
      <c r="D59" s="152">
        <v>3</v>
      </c>
      <c r="E59" s="152"/>
      <c r="F59" s="134" t="s">
        <v>230</v>
      </c>
      <c r="G59" s="135"/>
      <c r="H59" s="169"/>
      <c r="I59" s="136"/>
      <c r="J59" s="136"/>
      <c r="K59" s="136"/>
      <c r="L59" s="136"/>
      <c r="M59" s="140">
        <v>74909970</v>
      </c>
      <c r="N59" s="137">
        <v>74935886</v>
      </c>
      <c r="O59" s="137">
        <v>32913604.379999999</v>
      </c>
      <c r="P59" s="137">
        <f t="shared" si="39"/>
        <v>32913604.379999999</v>
      </c>
      <c r="Q59" s="137">
        <f t="shared" si="39"/>
        <v>32913604.379999999</v>
      </c>
      <c r="R59" s="137"/>
      <c r="S59" s="137"/>
      <c r="T59" s="133"/>
      <c r="U59" s="138"/>
    </row>
    <row r="60" spans="1:21" s="139" customFormat="1" ht="37.9" customHeight="1">
      <c r="A60" s="152"/>
      <c r="B60" s="152"/>
      <c r="C60" s="152"/>
      <c r="D60" s="152"/>
      <c r="E60" s="152">
        <v>206</v>
      </c>
      <c r="F60" s="134" t="s">
        <v>199</v>
      </c>
      <c r="G60" s="135" t="s">
        <v>253</v>
      </c>
      <c r="H60" s="169">
        <v>13</v>
      </c>
      <c r="I60" s="169">
        <v>3</v>
      </c>
      <c r="J60" s="169">
        <v>3</v>
      </c>
      <c r="K60" s="136">
        <f>IFERROR(J60/H60*100,0)</f>
        <v>23.076923076923077</v>
      </c>
      <c r="L60" s="136">
        <f>IFERROR(J60/I60*100,0)</f>
        <v>100</v>
      </c>
      <c r="M60" s="140">
        <v>74909970</v>
      </c>
      <c r="N60" s="137">
        <v>74935886</v>
      </c>
      <c r="O60" s="137">
        <v>32913604.379999999</v>
      </c>
      <c r="P60" s="137">
        <f t="shared" si="39"/>
        <v>32913604.379999999</v>
      </c>
      <c r="Q60" s="137">
        <f t="shared" si="39"/>
        <v>32913604.379999999</v>
      </c>
      <c r="R60" s="137">
        <f>IFERROR(O60/M60*100,0)</f>
        <v>43.937548473187213</v>
      </c>
      <c r="S60" s="137">
        <f>IFERROR(O60/N60*100,0)</f>
        <v>43.922353009878336</v>
      </c>
      <c r="T60" s="137">
        <f>IFERROR(P60/M60*100,0)</f>
        <v>43.937548473187213</v>
      </c>
      <c r="U60" s="137">
        <f>IFERROR(P60/N60*100,0)</f>
        <v>43.922353009878336</v>
      </c>
    </row>
    <row r="61" spans="1:21" s="139" customFormat="1" ht="25.15" customHeight="1">
      <c r="A61" s="152"/>
      <c r="B61" s="152"/>
      <c r="C61" s="152"/>
      <c r="D61" s="152">
        <v>5</v>
      </c>
      <c r="E61" s="152"/>
      <c r="F61" s="134" t="s">
        <v>233</v>
      </c>
      <c r="G61" s="135"/>
      <c r="H61" s="169"/>
      <c r="I61" s="136"/>
      <c r="J61" s="136"/>
      <c r="K61" s="136"/>
      <c r="L61" s="136"/>
      <c r="M61" s="140">
        <v>72584132</v>
      </c>
      <c r="N61" s="137">
        <v>72584132</v>
      </c>
      <c r="O61" s="137">
        <v>29981021.359999999</v>
      </c>
      <c r="P61" s="137">
        <f t="shared" si="39"/>
        <v>29981021.359999999</v>
      </c>
      <c r="Q61" s="137">
        <f t="shared" si="39"/>
        <v>29981021.359999999</v>
      </c>
      <c r="R61" s="137"/>
      <c r="S61" s="137"/>
      <c r="T61" s="133"/>
      <c r="U61" s="138"/>
    </row>
    <row r="62" spans="1:21" s="139" customFormat="1" ht="25.15" customHeight="1">
      <c r="A62" s="152"/>
      <c r="B62" s="152"/>
      <c r="C62" s="152"/>
      <c r="D62" s="152"/>
      <c r="E62" s="152">
        <v>207</v>
      </c>
      <c r="F62" s="134" t="s">
        <v>200</v>
      </c>
      <c r="G62" s="135" t="s">
        <v>254</v>
      </c>
      <c r="H62" s="169">
        <v>6000000</v>
      </c>
      <c r="I62" s="169">
        <v>2874000</v>
      </c>
      <c r="J62" s="169">
        <v>2874000</v>
      </c>
      <c r="K62" s="136">
        <f t="shared" ref="K62:K63" si="40">IFERROR(J62/H62*100,0)</f>
        <v>47.9</v>
      </c>
      <c r="L62" s="136">
        <f t="shared" ref="L62:L63" si="41">IFERROR(J62/I62*100,0)</f>
        <v>100</v>
      </c>
      <c r="M62" s="140">
        <v>66032399</v>
      </c>
      <c r="N62" s="137">
        <v>66032399</v>
      </c>
      <c r="O62" s="137">
        <v>26868171.359999999</v>
      </c>
      <c r="P62" s="137">
        <f t="shared" si="39"/>
        <v>26868171.359999999</v>
      </c>
      <c r="Q62" s="137">
        <f t="shared" si="39"/>
        <v>26868171.359999999</v>
      </c>
      <c r="R62" s="137">
        <f t="shared" ref="R62:R63" si="42">IFERROR(O62/M62*100,0)</f>
        <v>40.689376377193263</v>
      </c>
      <c r="S62" s="137">
        <f t="shared" ref="S62:S63" si="43">IFERROR(O62/N62*100,0)</f>
        <v>40.689376377193263</v>
      </c>
      <c r="T62" s="137">
        <f t="shared" ref="T62:T63" si="44">IFERROR(P62/M62*100,0)</f>
        <v>40.689376377193263</v>
      </c>
      <c r="U62" s="137">
        <f t="shared" ref="U62:U63" si="45">IFERROR(P62/N62*100,0)</f>
        <v>40.689376377193263</v>
      </c>
    </row>
    <row r="63" spans="1:21" s="139" customFormat="1" ht="13.15" customHeight="1">
      <c r="A63" s="152"/>
      <c r="B63" s="152"/>
      <c r="C63" s="152"/>
      <c r="D63" s="152"/>
      <c r="E63" s="152">
        <v>208</v>
      </c>
      <c r="F63" s="134" t="s">
        <v>201</v>
      </c>
      <c r="G63" s="135" t="s">
        <v>255</v>
      </c>
      <c r="H63" s="169">
        <v>15000</v>
      </c>
      <c r="I63" s="169">
        <v>7300</v>
      </c>
      <c r="J63" s="169">
        <v>7300</v>
      </c>
      <c r="K63" s="136">
        <f t="shared" si="40"/>
        <v>48.666666666666671</v>
      </c>
      <c r="L63" s="136">
        <f t="shared" si="41"/>
        <v>100</v>
      </c>
      <c r="M63" s="140">
        <v>6551733</v>
      </c>
      <c r="N63" s="137">
        <v>6551733</v>
      </c>
      <c r="O63" s="137">
        <v>3112850</v>
      </c>
      <c r="P63" s="137">
        <f t="shared" si="39"/>
        <v>3112850</v>
      </c>
      <c r="Q63" s="137">
        <f t="shared" si="39"/>
        <v>3112850</v>
      </c>
      <c r="R63" s="137">
        <f t="shared" si="42"/>
        <v>47.511856786593718</v>
      </c>
      <c r="S63" s="137">
        <f t="shared" si="43"/>
        <v>47.511856786593718</v>
      </c>
      <c r="T63" s="137">
        <f t="shared" si="44"/>
        <v>47.511856786593718</v>
      </c>
      <c r="U63" s="137">
        <f t="shared" si="45"/>
        <v>47.511856786593718</v>
      </c>
    </row>
    <row r="64" spans="1:21" s="139" customFormat="1" ht="25.15" customHeight="1">
      <c r="A64" s="152"/>
      <c r="B64" s="152"/>
      <c r="C64" s="152">
        <v>2</v>
      </c>
      <c r="D64" s="152"/>
      <c r="E64" s="152"/>
      <c r="F64" s="134" t="s">
        <v>272</v>
      </c>
      <c r="G64" s="135"/>
      <c r="H64" s="169"/>
      <c r="I64" s="136"/>
      <c r="J64" s="136"/>
      <c r="K64" s="136"/>
      <c r="L64" s="136"/>
      <c r="M64" s="140">
        <v>428834151</v>
      </c>
      <c r="N64" s="137">
        <v>423680683.63999999</v>
      </c>
      <c r="O64" s="137">
        <v>145246447.75</v>
      </c>
      <c r="P64" s="137">
        <f t="shared" si="39"/>
        <v>145246447.75</v>
      </c>
      <c r="Q64" s="137">
        <f t="shared" si="39"/>
        <v>145246447.75</v>
      </c>
      <c r="R64" s="137"/>
      <c r="S64" s="137"/>
      <c r="T64" s="133"/>
      <c r="U64" s="138"/>
    </row>
    <row r="65" spans="1:21" s="139" customFormat="1" ht="13.15" customHeight="1">
      <c r="A65" s="453"/>
      <c r="B65" s="453"/>
      <c r="C65" s="453"/>
      <c r="D65" s="453">
        <v>1</v>
      </c>
      <c r="E65" s="453"/>
      <c r="F65" s="454" t="s">
        <v>234</v>
      </c>
      <c r="G65" s="455"/>
      <c r="H65" s="293"/>
      <c r="I65" s="142"/>
      <c r="J65" s="142"/>
      <c r="K65" s="142"/>
      <c r="L65" s="142"/>
      <c r="M65" s="456">
        <v>193413516</v>
      </c>
      <c r="N65" s="143">
        <v>187719205.41</v>
      </c>
      <c r="O65" s="143">
        <v>75447857</v>
      </c>
      <c r="P65" s="143">
        <f t="shared" si="39"/>
        <v>75447857</v>
      </c>
      <c r="Q65" s="143">
        <f t="shared" si="39"/>
        <v>75447857</v>
      </c>
      <c r="R65" s="143"/>
      <c r="S65" s="143"/>
      <c r="T65" s="141"/>
      <c r="U65" s="144"/>
    </row>
    <row r="66" spans="1:21" s="139" customFormat="1" ht="13.15" customHeight="1">
      <c r="A66" s="152"/>
      <c r="B66" s="152"/>
      <c r="C66" s="152"/>
      <c r="D66" s="152"/>
      <c r="E66" s="152">
        <v>211</v>
      </c>
      <c r="F66" s="134" t="s">
        <v>202</v>
      </c>
      <c r="G66" s="135" t="s">
        <v>256</v>
      </c>
      <c r="H66" s="169">
        <v>400000</v>
      </c>
      <c r="I66" s="169">
        <v>200000</v>
      </c>
      <c r="J66" s="169">
        <v>200000</v>
      </c>
      <c r="K66" s="136">
        <f t="shared" ref="K66:K70" si="46">IFERROR(J66/H66*100,0)</f>
        <v>50</v>
      </c>
      <c r="L66" s="136">
        <f t="shared" ref="L66:L70" si="47">IFERROR(J66/I66*100,0)</f>
        <v>100</v>
      </c>
      <c r="M66" s="140">
        <v>5200003</v>
      </c>
      <c r="N66" s="137">
        <v>2650003</v>
      </c>
      <c r="O66" s="137">
        <v>648918.24</v>
      </c>
      <c r="P66" s="137">
        <f t="shared" si="39"/>
        <v>648918.24</v>
      </c>
      <c r="Q66" s="137">
        <f t="shared" si="39"/>
        <v>648918.24</v>
      </c>
      <c r="R66" s="137">
        <f t="shared" ref="R66:R70" si="48">IFERROR(O66/M66*100,0)</f>
        <v>12.47918972354439</v>
      </c>
      <c r="S66" s="137">
        <f t="shared" ref="S66:S70" si="49">IFERROR(O66/N66*100,0)</f>
        <v>24.487453033072036</v>
      </c>
      <c r="T66" s="137">
        <f t="shared" ref="T66:T70" si="50">IFERROR(P66/M66*100,0)</f>
        <v>12.47918972354439</v>
      </c>
      <c r="U66" s="137">
        <f t="shared" ref="U66:U70" si="51">IFERROR(P66/N66*100,0)</f>
        <v>24.487453033072036</v>
      </c>
    </row>
    <row r="67" spans="1:21" s="139" customFormat="1" ht="37.9" customHeight="1">
      <c r="A67" s="152"/>
      <c r="B67" s="152"/>
      <c r="C67" s="152"/>
      <c r="D67" s="152"/>
      <c r="E67" s="152">
        <v>215</v>
      </c>
      <c r="F67" s="134" t="s">
        <v>203</v>
      </c>
      <c r="G67" s="135" t="s">
        <v>247</v>
      </c>
      <c r="H67" s="169">
        <v>8</v>
      </c>
      <c r="I67" s="169">
        <v>2</v>
      </c>
      <c r="J67" s="169">
        <v>2</v>
      </c>
      <c r="K67" s="136">
        <f t="shared" si="46"/>
        <v>25</v>
      </c>
      <c r="L67" s="136">
        <f t="shared" si="47"/>
        <v>100</v>
      </c>
      <c r="M67" s="140">
        <v>272534</v>
      </c>
      <c r="N67" s="137">
        <v>373034</v>
      </c>
      <c r="O67" s="137">
        <v>9731.2199999999993</v>
      </c>
      <c r="P67" s="137">
        <f t="shared" si="39"/>
        <v>9731.2199999999993</v>
      </c>
      <c r="Q67" s="137">
        <f t="shared" si="39"/>
        <v>9731.2199999999993</v>
      </c>
      <c r="R67" s="137">
        <f t="shared" si="48"/>
        <v>3.5706443966624346</v>
      </c>
      <c r="S67" s="137">
        <f t="shared" si="49"/>
        <v>2.6086683787536793</v>
      </c>
      <c r="T67" s="137">
        <f t="shared" si="50"/>
        <v>3.5706443966624346</v>
      </c>
      <c r="U67" s="137">
        <f t="shared" si="51"/>
        <v>2.6086683787536793</v>
      </c>
    </row>
    <row r="68" spans="1:21" s="139" customFormat="1" ht="25.15" customHeight="1">
      <c r="A68" s="152"/>
      <c r="B68" s="152"/>
      <c r="C68" s="152"/>
      <c r="D68" s="152"/>
      <c r="E68" s="152">
        <v>216</v>
      </c>
      <c r="F68" s="134" t="s">
        <v>204</v>
      </c>
      <c r="G68" s="135" t="s">
        <v>254</v>
      </c>
      <c r="H68" s="169">
        <v>40000</v>
      </c>
      <c r="I68" s="169">
        <v>8000</v>
      </c>
      <c r="J68" s="169">
        <v>8000</v>
      </c>
      <c r="K68" s="136">
        <f t="shared" si="46"/>
        <v>20</v>
      </c>
      <c r="L68" s="136">
        <f t="shared" si="47"/>
        <v>100</v>
      </c>
      <c r="M68" s="140">
        <v>99047793</v>
      </c>
      <c r="N68" s="137">
        <v>98917293</v>
      </c>
      <c r="O68" s="137">
        <v>40448959.649999999</v>
      </c>
      <c r="P68" s="137">
        <f t="shared" si="39"/>
        <v>40448959.649999999</v>
      </c>
      <c r="Q68" s="137">
        <f t="shared" si="39"/>
        <v>40448959.649999999</v>
      </c>
      <c r="R68" s="137">
        <f t="shared" si="48"/>
        <v>40.837820232905138</v>
      </c>
      <c r="S68" s="137">
        <f t="shared" si="49"/>
        <v>40.891696914916587</v>
      </c>
      <c r="T68" s="137">
        <f t="shared" si="50"/>
        <v>40.837820232905138</v>
      </c>
      <c r="U68" s="137">
        <f t="shared" si="51"/>
        <v>40.891696914916587</v>
      </c>
    </row>
    <row r="69" spans="1:21" s="139" customFormat="1" ht="37.9" customHeight="1">
      <c r="A69" s="152"/>
      <c r="B69" s="152"/>
      <c r="C69" s="152"/>
      <c r="D69" s="152"/>
      <c r="E69" s="152">
        <v>218</v>
      </c>
      <c r="F69" s="134" t="s">
        <v>206</v>
      </c>
      <c r="G69" s="135" t="s">
        <v>254</v>
      </c>
      <c r="H69" s="169">
        <v>104000</v>
      </c>
      <c r="I69" s="169">
        <v>18000</v>
      </c>
      <c r="J69" s="169">
        <v>18000</v>
      </c>
      <c r="K69" s="136">
        <f t="shared" si="46"/>
        <v>17.307692307692307</v>
      </c>
      <c r="L69" s="136">
        <f t="shared" si="47"/>
        <v>100</v>
      </c>
      <c r="M69" s="140">
        <v>83886351</v>
      </c>
      <c r="N69" s="137">
        <v>80772040.409999996</v>
      </c>
      <c r="O69" s="137">
        <v>31395948.960000001</v>
      </c>
      <c r="P69" s="137">
        <f t="shared" ref="P69:Q83" si="52">+O69</f>
        <v>31395948.960000001</v>
      </c>
      <c r="Q69" s="137">
        <f t="shared" si="52"/>
        <v>31395948.960000001</v>
      </c>
      <c r="R69" s="137">
        <f t="shared" si="48"/>
        <v>37.426766793086522</v>
      </c>
      <c r="S69" s="137">
        <f t="shared" si="49"/>
        <v>38.869822776091489</v>
      </c>
      <c r="T69" s="137">
        <f t="shared" si="50"/>
        <v>37.426766793086522</v>
      </c>
      <c r="U69" s="137">
        <f t="shared" si="51"/>
        <v>38.869822776091489</v>
      </c>
    </row>
    <row r="70" spans="1:21" s="139" customFormat="1" ht="22.5">
      <c r="A70" s="152"/>
      <c r="B70" s="152"/>
      <c r="C70" s="152"/>
      <c r="D70" s="152"/>
      <c r="E70" s="152">
        <v>219</v>
      </c>
      <c r="F70" s="134" t="s">
        <v>207</v>
      </c>
      <c r="G70" s="135" t="s">
        <v>257</v>
      </c>
      <c r="H70" s="169">
        <v>20</v>
      </c>
      <c r="I70" s="169">
        <v>5</v>
      </c>
      <c r="J70" s="169">
        <v>5</v>
      </c>
      <c r="K70" s="136">
        <f t="shared" si="46"/>
        <v>25</v>
      </c>
      <c r="L70" s="136">
        <f t="shared" si="47"/>
        <v>100</v>
      </c>
      <c r="M70" s="140">
        <v>5006835</v>
      </c>
      <c r="N70" s="137">
        <v>5006835</v>
      </c>
      <c r="O70" s="137">
        <v>2944298.93</v>
      </c>
      <c r="P70" s="137">
        <f t="shared" si="52"/>
        <v>2944298.93</v>
      </c>
      <c r="Q70" s="137">
        <f t="shared" si="52"/>
        <v>2944298.93</v>
      </c>
      <c r="R70" s="137">
        <f t="shared" si="48"/>
        <v>58.805591356615508</v>
      </c>
      <c r="S70" s="137">
        <f t="shared" si="49"/>
        <v>58.805591356615508</v>
      </c>
      <c r="T70" s="137">
        <f t="shared" si="50"/>
        <v>58.805591356615508</v>
      </c>
      <c r="U70" s="137">
        <f t="shared" si="51"/>
        <v>58.805591356615508</v>
      </c>
    </row>
    <row r="71" spans="1:21" s="139" customFormat="1" ht="13.15" customHeight="1">
      <c r="A71" s="152"/>
      <c r="B71" s="152"/>
      <c r="C71" s="152"/>
      <c r="D71" s="152">
        <v>3</v>
      </c>
      <c r="E71" s="152"/>
      <c r="F71" s="134" t="s">
        <v>235</v>
      </c>
      <c r="G71" s="135"/>
      <c r="H71" s="169"/>
      <c r="I71" s="136"/>
      <c r="J71" s="136"/>
      <c r="K71" s="136"/>
      <c r="L71" s="136"/>
      <c r="M71" s="140">
        <v>47242294</v>
      </c>
      <c r="N71" s="137">
        <v>48118199.409999996</v>
      </c>
      <c r="O71" s="137">
        <v>19387919.989999995</v>
      </c>
      <c r="P71" s="137">
        <f t="shared" si="52"/>
        <v>19387919.989999995</v>
      </c>
      <c r="Q71" s="137">
        <f t="shared" si="52"/>
        <v>19387919.989999995</v>
      </c>
      <c r="R71" s="137"/>
      <c r="S71" s="137"/>
      <c r="T71" s="133"/>
      <c r="U71" s="138"/>
    </row>
    <row r="72" spans="1:21" s="139" customFormat="1" ht="37.9" customHeight="1">
      <c r="A72" s="152"/>
      <c r="B72" s="152"/>
      <c r="C72" s="152"/>
      <c r="D72" s="152"/>
      <c r="E72" s="152">
        <v>222</v>
      </c>
      <c r="F72" s="134" t="s">
        <v>208</v>
      </c>
      <c r="G72" s="135" t="s">
        <v>256</v>
      </c>
      <c r="H72" s="169">
        <v>1300</v>
      </c>
      <c r="I72" s="173">
        <v>433.33</v>
      </c>
      <c r="J72" s="173">
        <v>433.33</v>
      </c>
      <c r="K72" s="136">
        <f>IFERROR(J72/H72*100,0)</f>
        <v>33.333076923076923</v>
      </c>
      <c r="L72" s="136">
        <f>IFERROR(J72/I72*100,0)</f>
        <v>100</v>
      </c>
      <c r="M72" s="140">
        <v>47242294</v>
      </c>
      <c r="N72" s="137">
        <v>48118199.409999996</v>
      </c>
      <c r="O72" s="137">
        <v>19387919.989999995</v>
      </c>
      <c r="P72" s="137">
        <f t="shared" si="52"/>
        <v>19387919.989999995</v>
      </c>
      <c r="Q72" s="137">
        <f t="shared" si="52"/>
        <v>19387919.989999995</v>
      </c>
      <c r="R72" s="137">
        <f>IFERROR(O72/M72*100,0)</f>
        <v>41.039328001303225</v>
      </c>
      <c r="S72" s="137">
        <f>IFERROR(O72/N72*100,0)</f>
        <v>40.292280733120634</v>
      </c>
      <c r="T72" s="137">
        <f>IFERROR(P72/M72*100,0)</f>
        <v>41.039328001303225</v>
      </c>
      <c r="U72" s="137">
        <f>IFERROR(P72/N72*100,0)</f>
        <v>40.292280733120634</v>
      </c>
    </row>
    <row r="73" spans="1:21" s="139" customFormat="1" ht="13.15" customHeight="1">
      <c r="A73" s="152"/>
      <c r="B73" s="152"/>
      <c r="C73" s="152"/>
      <c r="D73" s="152">
        <v>4</v>
      </c>
      <c r="E73" s="152"/>
      <c r="F73" s="134" t="s">
        <v>236</v>
      </c>
      <c r="G73" s="135"/>
      <c r="H73" s="169"/>
      <c r="I73" s="136"/>
      <c r="J73" s="136"/>
      <c r="K73" s="136"/>
      <c r="L73" s="136"/>
      <c r="M73" s="140">
        <v>100053864</v>
      </c>
      <c r="N73" s="137">
        <v>99718801.819999993</v>
      </c>
      <c r="O73" s="137">
        <v>24322968.759999998</v>
      </c>
      <c r="P73" s="137">
        <f t="shared" si="52"/>
        <v>24322968.759999998</v>
      </c>
      <c r="Q73" s="137">
        <f t="shared" si="52"/>
        <v>24322968.759999998</v>
      </c>
      <c r="R73" s="137"/>
      <c r="S73" s="137"/>
      <c r="T73" s="133"/>
      <c r="U73" s="138"/>
    </row>
    <row r="74" spans="1:21" s="139" customFormat="1" ht="13.15" customHeight="1">
      <c r="A74" s="152"/>
      <c r="B74" s="152"/>
      <c r="C74" s="152"/>
      <c r="D74" s="152"/>
      <c r="E74" s="152">
        <v>223</v>
      </c>
      <c r="F74" s="134" t="s">
        <v>209</v>
      </c>
      <c r="G74" s="135" t="s">
        <v>258</v>
      </c>
      <c r="H74" s="169">
        <v>9780</v>
      </c>
      <c r="I74" s="169">
        <v>9925</v>
      </c>
      <c r="J74" s="169">
        <v>5000</v>
      </c>
      <c r="K74" s="136">
        <f>IFERROR(J74/H74*100,0)</f>
        <v>51.124744376278116</v>
      </c>
      <c r="L74" s="136">
        <f>IFERROR(J74/I74*100,0)</f>
        <v>50.377833753148614</v>
      </c>
      <c r="M74" s="140">
        <v>100053864</v>
      </c>
      <c r="N74" s="137">
        <v>99718801.819999993</v>
      </c>
      <c r="O74" s="137">
        <v>24322968.759999998</v>
      </c>
      <c r="P74" s="137">
        <f t="shared" si="52"/>
        <v>24322968.759999998</v>
      </c>
      <c r="Q74" s="137">
        <f t="shared" si="52"/>
        <v>24322968.759999998</v>
      </c>
      <c r="R74" s="137">
        <f>IFERROR(O74/M74*100,0)</f>
        <v>24.309874489205132</v>
      </c>
      <c r="S74" s="137">
        <f>IFERROR(O74/N74*100,0)</f>
        <v>24.391557375413317</v>
      </c>
      <c r="T74" s="137">
        <f>IFERROR(P74/M74*100,0)</f>
        <v>24.309874489205132</v>
      </c>
      <c r="U74" s="137">
        <f>IFERROR(P74/N74*100,0)</f>
        <v>24.391557375413317</v>
      </c>
    </row>
    <row r="75" spans="1:21" s="139" customFormat="1" ht="13.15" customHeight="1">
      <c r="A75" s="152"/>
      <c r="B75" s="152"/>
      <c r="C75" s="152"/>
      <c r="D75" s="152">
        <v>5</v>
      </c>
      <c r="E75" s="152"/>
      <c r="F75" s="134" t="s">
        <v>237</v>
      </c>
      <c r="G75" s="135"/>
      <c r="H75" s="169"/>
      <c r="I75" s="136"/>
      <c r="J75" s="136"/>
      <c r="K75" s="136"/>
      <c r="L75" s="136"/>
      <c r="M75" s="140">
        <v>88124477</v>
      </c>
      <c r="N75" s="137">
        <v>88124477</v>
      </c>
      <c r="O75" s="137">
        <v>26087702</v>
      </c>
      <c r="P75" s="137">
        <f t="shared" si="52"/>
        <v>26087702</v>
      </c>
      <c r="Q75" s="137">
        <f t="shared" si="52"/>
        <v>26087702</v>
      </c>
      <c r="R75" s="137"/>
      <c r="S75" s="137"/>
      <c r="T75" s="133"/>
      <c r="U75" s="138"/>
    </row>
    <row r="76" spans="1:21" s="139" customFormat="1" ht="37.9" customHeight="1">
      <c r="A76" s="152"/>
      <c r="B76" s="152"/>
      <c r="C76" s="152"/>
      <c r="D76" s="152"/>
      <c r="E76" s="152">
        <v>224</v>
      </c>
      <c r="F76" s="134" t="s">
        <v>210</v>
      </c>
      <c r="G76" s="135" t="s">
        <v>259</v>
      </c>
      <c r="H76" s="169">
        <v>40</v>
      </c>
      <c r="I76" s="169">
        <v>15</v>
      </c>
      <c r="J76" s="169">
        <v>104</v>
      </c>
      <c r="K76" s="136">
        <f>IFERROR(J76/H76*100,0)</f>
        <v>260</v>
      </c>
      <c r="L76" s="136">
        <f>IFERROR(J76/I76*100,0)</f>
        <v>693.33333333333337</v>
      </c>
      <c r="M76" s="140">
        <v>88124477</v>
      </c>
      <c r="N76" s="137">
        <v>88124477</v>
      </c>
      <c r="O76" s="137">
        <v>26087702</v>
      </c>
      <c r="P76" s="137">
        <f t="shared" si="52"/>
        <v>26087702</v>
      </c>
      <c r="Q76" s="137">
        <f t="shared" si="52"/>
        <v>26087702</v>
      </c>
      <c r="R76" s="137">
        <f>IFERROR(O76/M76*100,0)</f>
        <v>29.603241787182466</v>
      </c>
      <c r="S76" s="137">
        <f>IFERROR(O76/N76*100,0)</f>
        <v>29.603241787182466</v>
      </c>
      <c r="T76" s="137">
        <f>IFERROR(P76/M76*100,0)</f>
        <v>29.603241787182466</v>
      </c>
      <c r="U76" s="137">
        <f>IFERROR(P76/N76*100,0)</f>
        <v>29.603241787182466</v>
      </c>
    </row>
    <row r="77" spans="1:21" s="139" customFormat="1" ht="37.9" customHeight="1">
      <c r="A77" s="152">
        <v>5</v>
      </c>
      <c r="B77" s="152"/>
      <c r="C77" s="152"/>
      <c r="D77" s="152"/>
      <c r="E77" s="152"/>
      <c r="F77" s="134" t="s">
        <v>241</v>
      </c>
      <c r="G77" s="135"/>
      <c r="H77" s="169"/>
      <c r="I77" s="136"/>
      <c r="J77" s="136"/>
      <c r="K77" s="136"/>
      <c r="L77" s="136"/>
      <c r="M77" s="140">
        <v>414643108</v>
      </c>
      <c r="N77" s="137">
        <v>413543863.16000003</v>
      </c>
      <c r="O77" s="137">
        <v>173735783.43000001</v>
      </c>
      <c r="P77" s="137">
        <f t="shared" si="52"/>
        <v>173735783.43000001</v>
      </c>
      <c r="Q77" s="137">
        <f t="shared" si="52"/>
        <v>173735783.43000001</v>
      </c>
      <c r="R77" s="137"/>
      <c r="S77" s="137"/>
      <c r="T77" s="133"/>
      <c r="U77" s="138"/>
    </row>
    <row r="78" spans="1:21" s="139" customFormat="1" ht="13.15" customHeight="1">
      <c r="A78" s="152"/>
      <c r="B78" s="152">
        <v>1</v>
      </c>
      <c r="C78" s="152"/>
      <c r="D78" s="152"/>
      <c r="E78" s="152"/>
      <c r="F78" s="134" t="s">
        <v>270</v>
      </c>
      <c r="G78" s="135"/>
      <c r="H78" s="169"/>
      <c r="I78" s="136"/>
      <c r="J78" s="136"/>
      <c r="K78" s="136"/>
      <c r="L78" s="136"/>
      <c r="M78" s="140">
        <v>413267889</v>
      </c>
      <c r="N78" s="137">
        <v>412271144.16000003</v>
      </c>
      <c r="O78" s="137">
        <v>173344158.43000001</v>
      </c>
      <c r="P78" s="137">
        <f t="shared" si="52"/>
        <v>173344158.43000001</v>
      </c>
      <c r="Q78" s="137">
        <f t="shared" si="52"/>
        <v>173344158.43000001</v>
      </c>
      <c r="R78" s="137"/>
      <c r="S78" s="137"/>
      <c r="T78" s="133"/>
      <c r="U78" s="138"/>
    </row>
    <row r="79" spans="1:21" s="139" customFormat="1" ht="25.15" customHeight="1">
      <c r="A79" s="152"/>
      <c r="B79" s="152"/>
      <c r="C79" s="152">
        <v>3</v>
      </c>
      <c r="D79" s="152"/>
      <c r="E79" s="152"/>
      <c r="F79" s="134" t="s">
        <v>274</v>
      </c>
      <c r="G79" s="135"/>
      <c r="H79" s="169"/>
      <c r="I79" s="136"/>
      <c r="J79" s="136"/>
      <c r="K79" s="136"/>
      <c r="L79" s="136"/>
      <c r="M79" s="140">
        <v>186546944</v>
      </c>
      <c r="N79" s="137">
        <v>185766936.88999999</v>
      </c>
      <c r="O79" s="137">
        <v>90134291.24000001</v>
      </c>
      <c r="P79" s="137">
        <f t="shared" si="52"/>
        <v>90134291.24000001</v>
      </c>
      <c r="Q79" s="137">
        <f t="shared" si="52"/>
        <v>90134291.24000001</v>
      </c>
      <c r="R79" s="137"/>
      <c r="S79" s="137"/>
      <c r="T79" s="133"/>
      <c r="U79" s="138"/>
    </row>
    <row r="80" spans="1:21" s="139" customFormat="1" ht="13.15" customHeight="1">
      <c r="A80" s="152"/>
      <c r="B80" s="152"/>
      <c r="C80" s="152"/>
      <c r="D80" s="152">
        <v>1</v>
      </c>
      <c r="E80" s="152"/>
      <c r="F80" s="134" t="s">
        <v>238</v>
      </c>
      <c r="G80" s="135"/>
      <c r="H80" s="169"/>
      <c r="I80" s="136"/>
      <c r="J80" s="136"/>
      <c r="K80" s="136"/>
      <c r="L80" s="136"/>
      <c r="M80" s="140">
        <v>98548693</v>
      </c>
      <c r="N80" s="137">
        <v>97768685.889999986</v>
      </c>
      <c r="O80" s="137">
        <v>50979313.280000001</v>
      </c>
      <c r="P80" s="137">
        <f t="shared" si="52"/>
        <v>50979313.280000001</v>
      </c>
      <c r="Q80" s="137">
        <f t="shared" si="52"/>
        <v>50979313.280000001</v>
      </c>
      <c r="R80" s="137"/>
      <c r="S80" s="137"/>
      <c r="T80" s="133"/>
      <c r="U80" s="138"/>
    </row>
    <row r="81" spans="1:21" s="139" customFormat="1" ht="13.15" customHeight="1">
      <c r="A81" s="152"/>
      <c r="B81" s="152"/>
      <c r="C81" s="152"/>
      <c r="D81" s="152"/>
      <c r="E81" s="152">
        <v>204</v>
      </c>
      <c r="F81" s="134" t="s">
        <v>211</v>
      </c>
      <c r="G81" s="135" t="s">
        <v>260</v>
      </c>
      <c r="H81" s="169">
        <v>4</v>
      </c>
      <c r="I81" s="169">
        <v>2</v>
      </c>
      <c r="J81" s="169">
        <v>2</v>
      </c>
      <c r="K81" s="136">
        <f>IFERROR(J81/H81*100,0)</f>
        <v>50</v>
      </c>
      <c r="L81" s="136">
        <f>IFERROR(J81/I81*100,0)</f>
        <v>100</v>
      </c>
      <c r="M81" s="140">
        <v>98548693</v>
      </c>
      <c r="N81" s="137">
        <v>97768685.889999986</v>
      </c>
      <c r="O81" s="137">
        <v>50979313.280000001</v>
      </c>
      <c r="P81" s="137">
        <f t="shared" si="52"/>
        <v>50979313.280000001</v>
      </c>
      <c r="Q81" s="137">
        <f t="shared" si="52"/>
        <v>50979313.280000001</v>
      </c>
      <c r="R81" s="137">
        <f>IFERROR(O81/M81*100,0)</f>
        <v>51.730075486642932</v>
      </c>
      <c r="S81" s="137">
        <f>IFERROR(O81/N81*100,0)</f>
        <v>52.142782544256626</v>
      </c>
      <c r="T81" s="137">
        <f>IFERROR(P81/M81*100,0)</f>
        <v>51.730075486642932</v>
      </c>
      <c r="U81" s="137">
        <f>IFERROR(P81/N81*100,0)</f>
        <v>52.142782544256626</v>
      </c>
    </row>
    <row r="82" spans="1:21" s="139" customFormat="1" ht="13.15" customHeight="1">
      <c r="A82" s="152"/>
      <c r="B82" s="152"/>
      <c r="C82" s="152"/>
      <c r="D82" s="152">
        <v>5</v>
      </c>
      <c r="E82" s="152"/>
      <c r="F82" s="134" t="s">
        <v>239</v>
      </c>
      <c r="G82" s="135"/>
      <c r="H82" s="169"/>
      <c r="I82" s="136"/>
      <c r="J82" s="136"/>
      <c r="K82" s="136"/>
      <c r="L82" s="136"/>
      <c r="M82" s="140">
        <v>87998251</v>
      </c>
      <c r="N82" s="137">
        <v>87998251</v>
      </c>
      <c r="O82" s="137">
        <v>39154977.960000016</v>
      </c>
      <c r="P82" s="137">
        <f t="shared" si="52"/>
        <v>39154977.960000016</v>
      </c>
      <c r="Q82" s="137">
        <f t="shared" si="52"/>
        <v>39154977.960000016</v>
      </c>
      <c r="R82" s="137"/>
      <c r="S82" s="137"/>
      <c r="T82" s="133"/>
      <c r="U82" s="138"/>
    </row>
    <row r="83" spans="1:21" s="139" customFormat="1" ht="13.15" customHeight="1">
      <c r="A83" s="152"/>
      <c r="B83" s="152"/>
      <c r="C83" s="152"/>
      <c r="D83" s="152"/>
      <c r="E83" s="152">
        <v>208</v>
      </c>
      <c r="F83" s="134" t="s">
        <v>212</v>
      </c>
      <c r="G83" s="135" t="s">
        <v>260</v>
      </c>
      <c r="H83" s="169">
        <v>40000</v>
      </c>
      <c r="I83" s="169">
        <v>15800</v>
      </c>
      <c r="J83" s="169">
        <v>15800</v>
      </c>
      <c r="K83" s="136">
        <f>IFERROR(J83/H83*100,0)</f>
        <v>39.5</v>
      </c>
      <c r="L83" s="136">
        <f>IFERROR(J83/I83*100,0)</f>
        <v>100</v>
      </c>
      <c r="M83" s="140">
        <v>87998251</v>
      </c>
      <c r="N83" s="137">
        <v>87998251</v>
      </c>
      <c r="O83" s="137">
        <v>39154977.960000016</v>
      </c>
      <c r="P83" s="137">
        <f t="shared" si="52"/>
        <v>39154977.960000016</v>
      </c>
      <c r="Q83" s="137">
        <f t="shared" si="52"/>
        <v>39154977.960000016</v>
      </c>
      <c r="R83" s="137">
        <f>IFERROR(O83/M83*100,0)</f>
        <v>44.495177478016032</v>
      </c>
      <c r="S83" s="137">
        <f>IFERROR(O83/N83*100,0)</f>
        <v>44.495177478016032</v>
      </c>
      <c r="T83" s="137">
        <f>IFERROR(P83/M83*100,0)</f>
        <v>44.495177478016032</v>
      </c>
      <c r="U83" s="137">
        <f>IFERROR(P83/N83*100,0)</f>
        <v>44.495177478016032</v>
      </c>
    </row>
    <row r="84" spans="1:21" s="139" customFormat="1" ht="13.15" customHeight="1">
      <c r="A84" s="152"/>
      <c r="B84" s="152"/>
      <c r="C84" s="152">
        <v>8</v>
      </c>
      <c r="D84" s="152"/>
      <c r="E84" s="152"/>
      <c r="F84" s="134" t="s">
        <v>275</v>
      </c>
      <c r="G84" s="135"/>
      <c r="H84" s="169"/>
      <c r="I84" s="136"/>
      <c r="J84" s="136"/>
      <c r="K84" s="136"/>
      <c r="L84" s="136"/>
      <c r="M84" s="140">
        <v>226720945</v>
      </c>
      <c r="N84" s="137">
        <v>226504207.27000001</v>
      </c>
      <c r="O84" s="137">
        <v>83209867.189999998</v>
      </c>
      <c r="P84" s="137">
        <f t="shared" ref="P84:Q93" si="53">+O84</f>
        <v>83209867.189999998</v>
      </c>
      <c r="Q84" s="137">
        <f t="shared" si="53"/>
        <v>83209867.189999998</v>
      </c>
      <c r="R84" s="137"/>
      <c r="S84" s="137"/>
      <c r="T84" s="133"/>
      <c r="U84" s="138"/>
    </row>
    <row r="85" spans="1:21" s="139" customFormat="1" ht="13.15" customHeight="1">
      <c r="A85" s="152"/>
      <c r="B85" s="152"/>
      <c r="C85" s="152"/>
      <c r="D85" s="152">
        <v>2</v>
      </c>
      <c r="E85" s="152"/>
      <c r="F85" s="134" t="s">
        <v>242</v>
      </c>
      <c r="G85" s="135"/>
      <c r="H85" s="169"/>
      <c r="I85" s="136"/>
      <c r="J85" s="136"/>
      <c r="K85" s="136"/>
      <c r="L85" s="136"/>
      <c r="M85" s="140">
        <v>6959529</v>
      </c>
      <c r="N85" s="137">
        <v>7452029</v>
      </c>
      <c r="O85" s="137">
        <v>1689649.76</v>
      </c>
      <c r="P85" s="137">
        <f t="shared" si="53"/>
        <v>1689649.76</v>
      </c>
      <c r="Q85" s="137">
        <f t="shared" si="53"/>
        <v>1689649.76</v>
      </c>
      <c r="R85" s="137"/>
      <c r="S85" s="137"/>
      <c r="T85" s="133"/>
      <c r="U85" s="138"/>
    </row>
    <row r="86" spans="1:21" s="139" customFormat="1" ht="13.15" customHeight="1">
      <c r="A86" s="152"/>
      <c r="B86" s="152"/>
      <c r="C86" s="152"/>
      <c r="D86" s="152"/>
      <c r="E86" s="152">
        <v>207</v>
      </c>
      <c r="F86" s="134" t="s">
        <v>213</v>
      </c>
      <c r="G86" s="135" t="s">
        <v>260</v>
      </c>
      <c r="H86" s="169">
        <v>1</v>
      </c>
      <c r="I86" s="169">
        <v>1</v>
      </c>
      <c r="J86" s="169">
        <v>1</v>
      </c>
      <c r="K86" s="136">
        <f>IFERROR(J86/H86*100,0)</f>
        <v>100</v>
      </c>
      <c r="L86" s="136">
        <f>IFERROR(J86/I86*100,0)</f>
        <v>100</v>
      </c>
      <c r="M86" s="140">
        <v>6959529</v>
      </c>
      <c r="N86" s="137">
        <v>7452029</v>
      </c>
      <c r="O86" s="137">
        <v>1689649.76</v>
      </c>
      <c r="P86" s="137">
        <f t="shared" si="53"/>
        <v>1689649.76</v>
      </c>
      <c r="Q86" s="137">
        <f t="shared" si="53"/>
        <v>1689649.76</v>
      </c>
      <c r="R86" s="137">
        <f>IFERROR(O86/M86*100,0)</f>
        <v>24.278219977242713</v>
      </c>
      <c r="S86" s="137">
        <f>IFERROR(O86/N86*100,0)</f>
        <v>22.673687394399565</v>
      </c>
      <c r="T86" s="137">
        <f>IFERROR(P86/M86*100,0)</f>
        <v>24.278219977242713</v>
      </c>
      <c r="U86" s="137">
        <f>IFERROR(P86/N86*100,0)</f>
        <v>22.673687394399565</v>
      </c>
    </row>
    <row r="87" spans="1:21" s="139" customFormat="1" ht="13.15" customHeight="1">
      <c r="A87" s="152"/>
      <c r="B87" s="152"/>
      <c r="C87" s="152"/>
      <c r="D87" s="152">
        <v>5</v>
      </c>
      <c r="E87" s="152"/>
      <c r="F87" s="134" t="s">
        <v>243</v>
      </c>
      <c r="G87" s="135"/>
      <c r="H87" s="169"/>
      <c r="I87" s="136"/>
      <c r="J87" s="136"/>
      <c r="K87" s="136"/>
      <c r="L87" s="136"/>
      <c r="M87" s="140">
        <v>219761416</v>
      </c>
      <c r="N87" s="137">
        <v>219052178.27000001</v>
      </c>
      <c r="O87" s="137">
        <v>81520217.429999992</v>
      </c>
      <c r="P87" s="137">
        <f t="shared" si="53"/>
        <v>81520217.429999992</v>
      </c>
      <c r="Q87" s="137">
        <f t="shared" si="53"/>
        <v>81520217.429999992</v>
      </c>
      <c r="R87" s="137"/>
      <c r="S87" s="137"/>
      <c r="T87" s="133"/>
      <c r="U87" s="138"/>
    </row>
    <row r="88" spans="1:21" s="139" customFormat="1" ht="13.15" customHeight="1">
      <c r="A88" s="152"/>
      <c r="B88" s="152"/>
      <c r="C88" s="152"/>
      <c r="D88" s="152"/>
      <c r="E88" s="152">
        <v>201</v>
      </c>
      <c r="F88" s="134" t="s">
        <v>214</v>
      </c>
      <c r="G88" s="135" t="s">
        <v>261</v>
      </c>
      <c r="H88" s="169">
        <v>1</v>
      </c>
      <c r="I88" s="169">
        <v>1</v>
      </c>
      <c r="J88" s="169">
        <v>1</v>
      </c>
      <c r="K88" s="136">
        <f t="shared" ref="K88:K89" si="54">IFERROR(J88/H88*100,0)</f>
        <v>100</v>
      </c>
      <c r="L88" s="136">
        <f t="shared" ref="L88:L89" si="55">IFERROR(J88/I88*100,0)</f>
        <v>100</v>
      </c>
      <c r="M88" s="140">
        <v>218218534</v>
      </c>
      <c r="N88" s="137">
        <v>217535617.59</v>
      </c>
      <c r="O88" s="137">
        <v>80903630.429999992</v>
      </c>
      <c r="P88" s="137">
        <f t="shared" si="53"/>
        <v>80903630.429999992</v>
      </c>
      <c r="Q88" s="137">
        <f t="shared" si="53"/>
        <v>80903630.429999992</v>
      </c>
      <c r="R88" s="137">
        <f t="shared" ref="R88:R89" si="56">IFERROR(O88/M88*100,0)</f>
        <v>37.074591670568182</v>
      </c>
      <c r="S88" s="137">
        <f t="shared" ref="S88:S89" si="57">IFERROR(O88/N88*100,0)</f>
        <v>37.190981102912076</v>
      </c>
      <c r="T88" s="137">
        <f t="shared" ref="T88:T89" si="58">IFERROR(P88/M88*100,0)</f>
        <v>37.074591670568182</v>
      </c>
      <c r="U88" s="137">
        <f t="shared" ref="U88:U89" si="59">IFERROR(P88/N88*100,0)</f>
        <v>37.190981102912076</v>
      </c>
    </row>
    <row r="89" spans="1:21" s="139" customFormat="1" ht="13.15" customHeight="1">
      <c r="A89" s="152"/>
      <c r="B89" s="152"/>
      <c r="C89" s="152"/>
      <c r="D89" s="152"/>
      <c r="E89" s="152">
        <v>209</v>
      </c>
      <c r="F89" s="134" t="s">
        <v>215</v>
      </c>
      <c r="G89" s="135" t="s">
        <v>261</v>
      </c>
      <c r="H89" s="169">
        <v>28500</v>
      </c>
      <c r="I89" s="169">
        <v>13700</v>
      </c>
      <c r="J89" s="169">
        <v>13700</v>
      </c>
      <c r="K89" s="136">
        <f t="shared" si="54"/>
        <v>48.070175438596493</v>
      </c>
      <c r="L89" s="136">
        <f t="shared" si="55"/>
        <v>100</v>
      </c>
      <c r="M89" s="140">
        <v>1542882</v>
      </c>
      <c r="N89" s="137">
        <v>1516560.68</v>
      </c>
      <c r="O89" s="137">
        <v>616587</v>
      </c>
      <c r="P89" s="137">
        <f t="shared" si="53"/>
        <v>616587</v>
      </c>
      <c r="Q89" s="137">
        <f t="shared" si="53"/>
        <v>616587</v>
      </c>
      <c r="R89" s="137">
        <f t="shared" si="56"/>
        <v>39.963328368598503</v>
      </c>
      <c r="S89" s="137">
        <f t="shared" si="57"/>
        <v>40.65692907190499</v>
      </c>
      <c r="T89" s="137">
        <f t="shared" si="58"/>
        <v>39.963328368598503</v>
      </c>
      <c r="U89" s="137">
        <f t="shared" si="59"/>
        <v>40.65692907190499</v>
      </c>
    </row>
    <row r="90" spans="1:21" s="139" customFormat="1" ht="13.15" customHeight="1">
      <c r="A90" s="152"/>
      <c r="B90" s="152">
        <v>3</v>
      </c>
      <c r="C90" s="152"/>
      <c r="D90" s="152"/>
      <c r="E90" s="152"/>
      <c r="F90" s="134" t="s">
        <v>268</v>
      </c>
      <c r="G90" s="135"/>
      <c r="H90" s="169"/>
      <c r="I90" s="136"/>
      <c r="J90" s="136"/>
      <c r="K90" s="136"/>
      <c r="L90" s="136"/>
      <c r="M90" s="140">
        <v>1375219</v>
      </c>
      <c r="N90" s="137">
        <v>1272719</v>
      </c>
      <c r="O90" s="137">
        <v>391625</v>
      </c>
      <c r="P90" s="137">
        <f t="shared" si="53"/>
        <v>391625</v>
      </c>
      <c r="Q90" s="137">
        <f t="shared" si="53"/>
        <v>391625</v>
      </c>
      <c r="R90" s="137"/>
      <c r="S90" s="137"/>
      <c r="T90" s="133"/>
      <c r="U90" s="138"/>
    </row>
    <row r="91" spans="1:21" s="139" customFormat="1" ht="25.15" customHeight="1">
      <c r="A91" s="152"/>
      <c r="B91" s="152"/>
      <c r="C91" s="152">
        <v>9</v>
      </c>
      <c r="D91" s="152"/>
      <c r="E91" s="152"/>
      <c r="F91" s="134" t="s">
        <v>276</v>
      </c>
      <c r="G91" s="135"/>
      <c r="H91" s="169"/>
      <c r="I91" s="136"/>
      <c r="J91" s="136"/>
      <c r="K91" s="136"/>
      <c r="L91" s="136"/>
      <c r="M91" s="140">
        <v>1375219</v>
      </c>
      <c r="N91" s="137">
        <v>1272719</v>
      </c>
      <c r="O91" s="137">
        <v>391625</v>
      </c>
      <c r="P91" s="137">
        <f t="shared" si="53"/>
        <v>391625</v>
      </c>
      <c r="Q91" s="137">
        <f t="shared" si="53"/>
        <v>391625</v>
      </c>
      <c r="R91" s="137"/>
      <c r="S91" s="137"/>
      <c r="T91" s="133"/>
      <c r="U91" s="138"/>
    </row>
    <row r="92" spans="1:21" s="139" customFormat="1" ht="13.15" customHeight="1">
      <c r="A92" s="152"/>
      <c r="B92" s="152"/>
      <c r="C92" s="152"/>
      <c r="D92" s="152">
        <v>3</v>
      </c>
      <c r="E92" s="152"/>
      <c r="F92" s="134" t="s">
        <v>244</v>
      </c>
      <c r="G92" s="135"/>
      <c r="H92" s="169"/>
      <c r="I92" s="136"/>
      <c r="J92" s="136"/>
      <c r="K92" s="136"/>
      <c r="L92" s="136"/>
      <c r="M92" s="140">
        <v>1375219</v>
      </c>
      <c r="N92" s="137">
        <v>1272719</v>
      </c>
      <c r="O92" s="137">
        <v>391625</v>
      </c>
      <c r="P92" s="137">
        <f t="shared" si="53"/>
        <v>391625</v>
      </c>
      <c r="Q92" s="137">
        <f t="shared" si="53"/>
        <v>391625</v>
      </c>
      <c r="R92" s="137"/>
      <c r="S92" s="137"/>
      <c r="T92" s="133"/>
      <c r="U92" s="138"/>
    </row>
    <row r="93" spans="1:21" s="139" customFormat="1" ht="25.15" customHeight="1">
      <c r="A93" s="152"/>
      <c r="B93" s="152"/>
      <c r="C93" s="152"/>
      <c r="D93" s="152"/>
      <c r="E93" s="152">
        <v>206</v>
      </c>
      <c r="F93" s="134" t="s">
        <v>216</v>
      </c>
      <c r="G93" s="135" t="s">
        <v>262</v>
      </c>
      <c r="H93" s="169">
        <v>102454</v>
      </c>
      <c r="I93" s="169">
        <v>45000</v>
      </c>
      <c r="J93" s="169">
        <v>45000</v>
      </c>
      <c r="K93" s="136">
        <f>IFERROR(J93/H93*100,0)</f>
        <v>43.922150428484983</v>
      </c>
      <c r="L93" s="136">
        <f>IFERROR(J93/I93*100,0)</f>
        <v>100</v>
      </c>
      <c r="M93" s="140">
        <v>1375219</v>
      </c>
      <c r="N93" s="137">
        <v>1272719</v>
      </c>
      <c r="O93" s="137">
        <v>391625</v>
      </c>
      <c r="P93" s="137">
        <f t="shared" si="53"/>
        <v>391625</v>
      </c>
      <c r="Q93" s="137">
        <f t="shared" si="53"/>
        <v>391625</v>
      </c>
      <c r="R93" s="137">
        <f>IFERROR(O93/M93*100,0)</f>
        <v>28.477282527364732</v>
      </c>
      <c r="S93" s="137">
        <f>IFERROR(O93/N93*100,0)</f>
        <v>30.770735724067922</v>
      </c>
      <c r="T93" s="137">
        <f>IFERROR(P93/M93*100,0)</f>
        <v>28.477282527364732</v>
      </c>
      <c r="U93" s="137">
        <f>IFERROR(P93/N93*100,0)</f>
        <v>30.770735724067922</v>
      </c>
    </row>
    <row r="94" spans="1:21" s="139" customFormat="1" ht="15" customHeight="1">
      <c r="A94" s="133"/>
      <c r="B94" s="133"/>
      <c r="C94" s="133"/>
      <c r="D94" s="133"/>
      <c r="E94" s="133"/>
      <c r="F94" s="133"/>
      <c r="G94" s="133"/>
      <c r="H94" s="133"/>
      <c r="I94" s="136"/>
      <c r="J94" s="136"/>
      <c r="K94" s="136"/>
      <c r="L94" s="136"/>
      <c r="M94" s="136"/>
      <c r="N94" s="137"/>
      <c r="O94" s="137"/>
      <c r="P94" s="137"/>
      <c r="Q94" s="137"/>
      <c r="R94" s="137"/>
      <c r="S94" s="137"/>
      <c r="T94" s="133"/>
      <c r="U94" s="138"/>
    </row>
    <row r="95" spans="1:21" s="139" customFormat="1" ht="15" customHeight="1">
      <c r="A95" s="304"/>
      <c r="B95" s="304"/>
      <c r="C95" s="304"/>
      <c r="D95" s="304"/>
      <c r="E95" s="304"/>
      <c r="F95" s="297" t="s">
        <v>422</v>
      </c>
      <c r="G95" s="304"/>
      <c r="H95" s="304"/>
      <c r="I95" s="305"/>
      <c r="J95" s="305"/>
      <c r="K95" s="305"/>
      <c r="L95" s="305"/>
      <c r="M95" s="306">
        <f>+M10+M37+M44+M54+M77</f>
        <v>1771184072</v>
      </c>
      <c r="N95" s="306">
        <f t="shared" ref="N95:Q95" si="60">+N10+N37+N44+N54+N77</f>
        <v>1771184072.0000002</v>
      </c>
      <c r="O95" s="306">
        <f t="shared" si="60"/>
        <v>671362781.89999998</v>
      </c>
      <c r="P95" s="306">
        <f t="shared" si="60"/>
        <v>671362781.89999998</v>
      </c>
      <c r="Q95" s="306">
        <f t="shared" si="60"/>
        <v>671362781.89999998</v>
      </c>
      <c r="R95" s="307"/>
      <c r="S95" s="307"/>
      <c r="T95" s="304"/>
      <c r="U95" s="308"/>
    </row>
    <row r="96" spans="1:21" s="139" customFormat="1" ht="15" customHeight="1">
      <c r="A96" s="141"/>
      <c r="B96" s="141"/>
      <c r="C96" s="141"/>
      <c r="D96" s="141"/>
      <c r="E96" s="141"/>
      <c r="F96" s="141"/>
      <c r="G96" s="141"/>
      <c r="H96" s="141"/>
      <c r="I96" s="142"/>
      <c r="J96" s="142"/>
      <c r="K96" s="142"/>
      <c r="L96" s="142"/>
      <c r="M96" s="142"/>
      <c r="N96" s="143"/>
      <c r="O96" s="143"/>
      <c r="P96" s="143"/>
      <c r="Q96" s="143"/>
      <c r="R96" s="143"/>
      <c r="S96" s="143"/>
      <c r="T96" s="141"/>
      <c r="U96" s="144"/>
    </row>
    <row r="97" spans="1:15">
      <c r="A97" s="145"/>
      <c r="B97" s="146"/>
      <c r="C97" s="145"/>
      <c r="D97" s="145"/>
      <c r="F97" s="145"/>
    </row>
    <row r="98" spans="1:15">
      <c r="B98" s="147"/>
      <c r="C98" s="148"/>
      <c r="D98" s="148"/>
      <c r="N98" s="149"/>
      <c r="O98" s="149"/>
    </row>
    <row r="99" spans="1:15">
      <c r="B99" s="150"/>
      <c r="C99" s="150"/>
      <c r="D99" s="150"/>
      <c r="N99" s="151"/>
      <c r="O99"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1"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sheetPr>
    <tabColor theme="3" tint="0.79998168889431442"/>
  </sheetPr>
  <dimension ref="A1:U33"/>
  <sheetViews>
    <sheetView showGridLines="0" topLeftCell="A20" zoomScale="85" zoomScaleNormal="85" zoomScaleSheetLayoutView="70" workbookViewId="0">
      <selection activeCell="A29" sqref="A29:XFD30"/>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8" width="14.7109375" style="127" customWidth="1"/>
    <col min="9" max="10" width="15.7109375" style="127" customWidth="1"/>
    <col min="11" max="12" width="6.7109375" style="127" customWidth="1"/>
    <col min="13"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8.450000000000003" customHeight="1">
      <c r="A2" s="521" t="s">
        <v>284</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25.9" customHeight="1">
      <c r="A10" s="152">
        <v>2</v>
      </c>
      <c r="B10" s="152"/>
      <c r="C10" s="152"/>
      <c r="D10" s="152"/>
      <c r="E10" s="152"/>
      <c r="F10" s="134" t="s">
        <v>227</v>
      </c>
      <c r="G10" s="135"/>
      <c r="H10" s="133"/>
      <c r="I10" s="136"/>
      <c r="J10" s="136"/>
      <c r="K10" s="136"/>
      <c r="L10" s="136"/>
      <c r="M10" s="140">
        <v>101110303</v>
      </c>
      <c r="N10" s="137">
        <v>101110303</v>
      </c>
      <c r="O10" s="137">
        <v>22696380</v>
      </c>
      <c r="P10" s="137">
        <v>22696380</v>
      </c>
      <c r="Q10" s="137">
        <v>22696380</v>
      </c>
      <c r="R10" s="137"/>
      <c r="S10" s="137"/>
      <c r="T10" s="133"/>
      <c r="U10" s="138"/>
    </row>
    <row r="11" spans="1:21" s="139" customFormat="1" ht="13.15" customHeight="1">
      <c r="A11" s="152"/>
      <c r="B11" s="152">
        <v>1</v>
      </c>
      <c r="C11" s="152"/>
      <c r="D11" s="152"/>
      <c r="E11" s="152"/>
      <c r="F11" s="134" t="s">
        <v>270</v>
      </c>
      <c r="G11" s="135"/>
      <c r="H11" s="133"/>
      <c r="I11" s="136"/>
      <c r="J11" s="136"/>
      <c r="K11" s="136"/>
      <c r="L11" s="136"/>
      <c r="M11" s="140">
        <v>101110303</v>
      </c>
      <c r="N11" s="137">
        <v>101110303</v>
      </c>
      <c r="O11" s="137">
        <v>22696380</v>
      </c>
      <c r="P11" s="137">
        <v>22696380</v>
      </c>
      <c r="Q11" s="137">
        <v>22696380</v>
      </c>
      <c r="R11" s="137"/>
      <c r="S11" s="137"/>
      <c r="T11" s="133"/>
      <c r="U11" s="138"/>
    </row>
    <row r="12" spans="1:21" s="139" customFormat="1" ht="25.9" customHeight="1">
      <c r="A12" s="152"/>
      <c r="B12" s="152"/>
      <c r="C12" s="152">
        <v>7</v>
      </c>
      <c r="D12" s="152"/>
      <c r="E12" s="152"/>
      <c r="F12" s="134" t="s">
        <v>271</v>
      </c>
      <c r="G12" s="135"/>
      <c r="H12" s="133"/>
      <c r="I12" s="136"/>
      <c r="J12" s="136"/>
      <c r="K12" s="136"/>
      <c r="L12" s="136"/>
      <c r="M12" s="140">
        <v>101110303</v>
      </c>
      <c r="N12" s="137">
        <v>101110303</v>
      </c>
      <c r="O12" s="137">
        <v>22696380</v>
      </c>
      <c r="P12" s="137">
        <v>22696380</v>
      </c>
      <c r="Q12" s="137">
        <v>22696380</v>
      </c>
      <c r="R12" s="137"/>
      <c r="S12" s="137"/>
      <c r="T12" s="133"/>
      <c r="U12" s="138"/>
    </row>
    <row r="13" spans="1:21" s="139" customFormat="1" ht="13.15" customHeight="1">
      <c r="A13" s="152"/>
      <c r="B13" s="152"/>
      <c r="C13" s="152"/>
      <c r="D13" s="152">
        <v>1</v>
      </c>
      <c r="E13" s="152"/>
      <c r="F13" s="134" t="s">
        <v>228</v>
      </c>
      <c r="G13" s="135"/>
      <c r="H13" s="133"/>
      <c r="I13" s="136"/>
      <c r="J13" s="136"/>
      <c r="K13" s="136"/>
      <c r="L13" s="136"/>
      <c r="M13" s="140">
        <v>101110303</v>
      </c>
      <c r="N13" s="137">
        <v>101110303</v>
      </c>
      <c r="O13" s="137">
        <v>22696380</v>
      </c>
      <c r="P13" s="137">
        <v>22696380</v>
      </c>
      <c r="Q13" s="137">
        <v>22696380</v>
      </c>
      <c r="R13" s="137"/>
      <c r="S13" s="137"/>
      <c r="T13" s="133"/>
      <c r="U13" s="138"/>
    </row>
    <row r="14" spans="1:21" s="139" customFormat="1" ht="25.9" customHeight="1">
      <c r="A14" s="152"/>
      <c r="B14" s="152"/>
      <c r="C14" s="152"/>
      <c r="D14" s="152"/>
      <c r="E14" s="152">
        <v>201</v>
      </c>
      <c r="F14" s="134" t="s">
        <v>193</v>
      </c>
      <c r="G14" s="135" t="s">
        <v>248</v>
      </c>
      <c r="H14" s="169">
        <v>40000</v>
      </c>
      <c r="I14" s="169">
        <v>19969</v>
      </c>
      <c r="J14" s="169">
        <v>19969</v>
      </c>
      <c r="K14" s="136">
        <f>IFERROR(J14/H14*100,0)</f>
        <v>49.922499999999999</v>
      </c>
      <c r="L14" s="136">
        <f>IFERROR(J14/I14*100,0)</f>
        <v>100</v>
      </c>
      <c r="M14" s="140">
        <v>101110303</v>
      </c>
      <c r="N14" s="137">
        <v>101110303</v>
      </c>
      <c r="O14" s="137">
        <v>22696380</v>
      </c>
      <c r="P14" s="137">
        <v>22696380</v>
      </c>
      <c r="Q14" s="137">
        <v>22696380</v>
      </c>
      <c r="R14" s="137">
        <f>IFERROR(O14/M14*100,0)</f>
        <v>22.447148635287938</v>
      </c>
      <c r="S14" s="137">
        <f>IFERROR(O14/N14*100,0)</f>
        <v>22.447148635287938</v>
      </c>
      <c r="T14" s="137">
        <f>IFERROR(P14/M14*100,0)</f>
        <v>22.447148635287938</v>
      </c>
      <c r="U14" s="137">
        <f>IFERROR(P14/N14*100,0)</f>
        <v>22.447148635287938</v>
      </c>
    </row>
    <row r="15" spans="1:21" s="139" customFormat="1" ht="36" customHeight="1">
      <c r="A15" s="152">
        <v>4</v>
      </c>
      <c r="B15" s="152"/>
      <c r="C15" s="152"/>
      <c r="D15" s="152"/>
      <c r="E15" s="152"/>
      <c r="F15" s="134" t="s">
        <v>240</v>
      </c>
      <c r="G15" s="135"/>
      <c r="H15" s="169"/>
      <c r="I15" s="136"/>
      <c r="J15" s="136"/>
      <c r="K15" s="136"/>
      <c r="L15" s="136"/>
      <c r="M15" s="140">
        <v>153673569</v>
      </c>
      <c r="N15" s="137">
        <v>153673569</v>
      </c>
      <c r="O15" s="137">
        <v>104085109.36</v>
      </c>
      <c r="P15" s="137">
        <v>104085109.36</v>
      </c>
      <c r="Q15" s="137">
        <v>104085109.36</v>
      </c>
      <c r="R15" s="137"/>
      <c r="S15" s="137"/>
      <c r="T15" s="133"/>
      <c r="U15" s="138"/>
    </row>
    <row r="16" spans="1:21" s="139" customFormat="1" ht="13.15" customHeight="1">
      <c r="A16" s="152"/>
      <c r="B16" s="152">
        <v>2</v>
      </c>
      <c r="C16" s="152"/>
      <c r="D16" s="152"/>
      <c r="E16" s="152"/>
      <c r="F16" s="134" t="s">
        <v>263</v>
      </c>
      <c r="G16" s="135"/>
      <c r="H16" s="169"/>
      <c r="I16" s="136"/>
      <c r="J16" s="136"/>
      <c r="K16" s="136"/>
      <c r="L16" s="136"/>
      <c r="M16" s="140">
        <v>153673569</v>
      </c>
      <c r="N16" s="137">
        <v>153673569</v>
      </c>
      <c r="O16" s="137">
        <v>104085109.36</v>
      </c>
      <c r="P16" s="137">
        <v>104085109.36</v>
      </c>
      <c r="Q16" s="137">
        <v>104085109.36</v>
      </c>
      <c r="R16" s="137"/>
      <c r="S16" s="137"/>
      <c r="T16" s="133"/>
      <c r="U16" s="138"/>
    </row>
    <row r="17" spans="1:21" s="139" customFormat="1" ht="13.15" customHeight="1">
      <c r="A17" s="152"/>
      <c r="B17" s="152"/>
      <c r="C17" s="152">
        <v>1</v>
      </c>
      <c r="D17" s="152"/>
      <c r="E17" s="152"/>
      <c r="F17" s="134" t="s">
        <v>273</v>
      </c>
      <c r="G17" s="135"/>
      <c r="H17" s="169"/>
      <c r="I17" s="136"/>
      <c r="J17" s="136"/>
      <c r="K17" s="136"/>
      <c r="L17" s="136"/>
      <c r="M17" s="140">
        <v>18614335</v>
      </c>
      <c r="N17" s="137">
        <v>18614335</v>
      </c>
      <c r="O17" s="137">
        <v>8581300.6600000001</v>
      </c>
      <c r="P17" s="137">
        <v>8581300.6600000001</v>
      </c>
      <c r="Q17" s="137">
        <v>8581300.6600000001</v>
      </c>
      <c r="R17" s="137"/>
      <c r="S17" s="137"/>
      <c r="T17" s="133"/>
      <c r="U17" s="138"/>
    </row>
    <row r="18" spans="1:21" s="139" customFormat="1" ht="13.15" customHeight="1">
      <c r="A18" s="152"/>
      <c r="B18" s="152"/>
      <c r="C18" s="152"/>
      <c r="D18" s="152">
        <v>1</v>
      </c>
      <c r="E18" s="152"/>
      <c r="F18" s="134" t="s">
        <v>232</v>
      </c>
      <c r="G18" s="135"/>
      <c r="H18" s="169"/>
      <c r="I18" s="136"/>
      <c r="J18" s="136"/>
      <c r="K18" s="136"/>
      <c r="L18" s="136"/>
      <c r="M18" s="140">
        <v>18614335</v>
      </c>
      <c r="N18" s="137">
        <v>18614335</v>
      </c>
      <c r="O18" s="137">
        <v>8581300.6600000001</v>
      </c>
      <c r="P18" s="137">
        <v>8581300.6600000001</v>
      </c>
      <c r="Q18" s="137">
        <v>8581300.6600000001</v>
      </c>
      <c r="R18" s="137"/>
      <c r="S18" s="137"/>
      <c r="T18" s="133"/>
      <c r="U18" s="138"/>
    </row>
    <row r="19" spans="1:21" s="139" customFormat="1" ht="27.6" customHeight="1">
      <c r="A19" s="152"/>
      <c r="B19" s="152"/>
      <c r="C19" s="152"/>
      <c r="D19" s="152"/>
      <c r="E19" s="152">
        <v>203</v>
      </c>
      <c r="F19" s="134" t="s">
        <v>198</v>
      </c>
      <c r="G19" s="135" t="s">
        <v>252</v>
      </c>
      <c r="H19" s="169">
        <v>511000</v>
      </c>
      <c r="I19" s="169">
        <v>253470</v>
      </c>
      <c r="J19" s="169">
        <v>253470</v>
      </c>
      <c r="K19" s="136">
        <f>IFERROR(J19/H19*100,0)</f>
        <v>49.602739726027394</v>
      </c>
      <c r="L19" s="136">
        <f>IFERROR(J19/I19*100,0)</f>
        <v>100</v>
      </c>
      <c r="M19" s="140">
        <v>18614335</v>
      </c>
      <c r="N19" s="137">
        <v>18614335</v>
      </c>
      <c r="O19" s="137">
        <v>8581300.6600000001</v>
      </c>
      <c r="P19" s="137">
        <v>8581300.6600000001</v>
      </c>
      <c r="Q19" s="137">
        <v>8581300.6600000001</v>
      </c>
      <c r="R19" s="137">
        <f>IFERROR(O19/M19*100,0)</f>
        <v>46.100495451489401</v>
      </c>
      <c r="S19" s="137">
        <f>IFERROR(O19/N19*100,0)</f>
        <v>46.100495451489401</v>
      </c>
      <c r="T19" s="137">
        <f>IFERROR(P19/M19*100,0)</f>
        <v>46.100495451489401</v>
      </c>
      <c r="U19" s="137">
        <f>IFERROR(P19/N19*100,0)</f>
        <v>46.100495451489401</v>
      </c>
    </row>
    <row r="20" spans="1:21" s="139" customFormat="1" ht="25.9" customHeight="1">
      <c r="A20" s="152"/>
      <c r="B20" s="152"/>
      <c r="C20" s="152">
        <v>2</v>
      </c>
      <c r="D20" s="152"/>
      <c r="E20" s="152"/>
      <c r="F20" s="134" t="s">
        <v>272</v>
      </c>
      <c r="G20" s="135"/>
      <c r="H20" s="169"/>
      <c r="I20" s="136"/>
      <c r="J20" s="136"/>
      <c r="K20" s="136"/>
      <c r="L20" s="136"/>
      <c r="M20" s="140">
        <v>135059234</v>
      </c>
      <c r="N20" s="137">
        <v>135059234</v>
      </c>
      <c r="O20" s="137">
        <v>95503808.700000003</v>
      </c>
      <c r="P20" s="137">
        <v>95503808.700000003</v>
      </c>
      <c r="Q20" s="137">
        <v>95503808.700000003</v>
      </c>
      <c r="R20" s="137"/>
      <c r="S20" s="137"/>
      <c r="T20" s="133"/>
      <c r="U20" s="138"/>
    </row>
    <row r="21" spans="1:21" s="139" customFormat="1" ht="13.15" customHeight="1">
      <c r="A21" s="152"/>
      <c r="B21" s="152"/>
      <c r="C21" s="152"/>
      <c r="D21" s="152">
        <v>4</v>
      </c>
      <c r="E21" s="152"/>
      <c r="F21" s="134" t="s">
        <v>236</v>
      </c>
      <c r="G21" s="135"/>
      <c r="H21" s="169"/>
      <c r="I21" s="136"/>
      <c r="J21" s="136"/>
      <c r="K21" s="136"/>
      <c r="L21" s="136"/>
      <c r="M21" s="140">
        <v>135059234</v>
      </c>
      <c r="N21" s="137">
        <v>135059234</v>
      </c>
      <c r="O21" s="137">
        <v>95503808.700000003</v>
      </c>
      <c r="P21" s="137">
        <v>95503808.700000003</v>
      </c>
      <c r="Q21" s="137">
        <v>95503808.700000003</v>
      </c>
      <c r="R21" s="137"/>
      <c r="S21" s="137"/>
      <c r="T21" s="133"/>
      <c r="U21" s="138"/>
    </row>
    <row r="22" spans="1:21" s="139" customFormat="1" ht="13.15" customHeight="1">
      <c r="A22" s="152"/>
      <c r="B22" s="152"/>
      <c r="C22" s="152"/>
      <c r="D22" s="152"/>
      <c r="E22" s="152">
        <v>223</v>
      </c>
      <c r="F22" s="134" t="s">
        <v>209</v>
      </c>
      <c r="G22" s="135" t="s">
        <v>258</v>
      </c>
      <c r="H22" s="169">
        <v>9780</v>
      </c>
      <c r="I22" s="169">
        <v>9925</v>
      </c>
      <c r="J22" s="169">
        <v>5000</v>
      </c>
      <c r="K22" s="136">
        <f>IFERROR(J22/H22*100,0)</f>
        <v>51.124744376278116</v>
      </c>
      <c r="L22" s="136">
        <f>IFERROR(J22/I22*100,0)</f>
        <v>50.377833753148614</v>
      </c>
      <c r="M22" s="140">
        <v>135059234</v>
      </c>
      <c r="N22" s="137">
        <v>135059234</v>
      </c>
      <c r="O22" s="137">
        <v>95503808.700000003</v>
      </c>
      <c r="P22" s="137">
        <v>95503808.700000003</v>
      </c>
      <c r="Q22" s="137">
        <v>95503808.700000003</v>
      </c>
      <c r="R22" s="137">
        <f>IFERROR(O22/M22*100,0)</f>
        <v>70.712535434637516</v>
      </c>
      <c r="S22" s="137">
        <f>IFERROR(O22/N22*100,0)</f>
        <v>70.712535434637516</v>
      </c>
      <c r="T22" s="137">
        <f>IFERROR(P22/M22*100,0)</f>
        <v>70.712535434637516</v>
      </c>
      <c r="U22" s="137">
        <f>IFERROR(P22/N22*100,0)</f>
        <v>70.712535434637516</v>
      </c>
    </row>
    <row r="23" spans="1:21" s="139" customFormat="1" ht="36" customHeight="1">
      <c r="A23" s="152">
        <v>5</v>
      </c>
      <c r="B23" s="152"/>
      <c r="C23" s="152"/>
      <c r="D23" s="152"/>
      <c r="E23" s="152"/>
      <c r="F23" s="134" t="s">
        <v>241</v>
      </c>
      <c r="G23" s="135"/>
      <c r="H23" s="169"/>
      <c r="I23" s="136"/>
      <c r="J23" s="136"/>
      <c r="K23" s="136"/>
      <c r="L23" s="136"/>
      <c r="M23" s="140">
        <v>18928886</v>
      </c>
      <c r="N23" s="137">
        <v>18928886</v>
      </c>
      <c r="O23" s="137">
        <v>8949456</v>
      </c>
      <c r="P23" s="137">
        <v>8949456</v>
      </c>
      <c r="Q23" s="137">
        <v>8949456</v>
      </c>
      <c r="R23" s="137"/>
      <c r="S23" s="137"/>
      <c r="T23" s="133"/>
      <c r="U23" s="138"/>
    </row>
    <row r="24" spans="1:21" s="139" customFormat="1" ht="13.15" customHeight="1">
      <c r="A24" s="152"/>
      <c r="B24" s="152">
        <v>1</v>
      </c>
      <c r="C24" s="152"/>
      <c r="D24" s="152"/>
      <c r="E24" s="152"/>
      <c r="F24" s="134" t="s">
        <v>270</v>
      </c>
      <c r="G24" s="135"/>
      <c r="H24" s="169"/>
      <c r="I24" s="136"/>
      <c r="J24" s="136"/>
      <c r="K24" s="136"/>
      <c r="L24" s="136"/>
      <c r="M24" s="140">
        <v>18928886</v>
      </c>
      <c r="N24" s="137">
        <v>18928886</v>
      </c>
      <c r="O24" s="137">
        <v>8949456</v>
      </c>
      <c r="P24" s="137">
        <v>8949456</v>
      </c>
      <c r="Q24" s="137">
        <v>8949456</v>
      </c>
      <c r="R24" s="137"/>
      <c r="S24" s="137"/>
      <c r="T24" s="133"/>
      <c r="U24" s="138"/>
    </row>
    <row r="25" spans="1:21" s="139" customFormat="1" ht="13.15" customHeight="1">
      <c r="A25" s="152"/>
      <c r="B25" s="152"/>
      <c r="C25" s="152">
        <v>8</v>
      </c>
      <c r="D25" s="152"/>
      <c r="E25" s="152"/>
      <c r="F25" s="134" t="s">
        <v>275</v>
      </c>
      <c r="G25" s="135"/>
      <c r="H25" s="169"/>
      <c r="I25" s="136"/>
      <c r="J25" s="136"/>
      <c r="K25" s="136"/>
      <c r="L25" s="136"/>
      <c r="M25" s="140">
        <v>18928886</v>
      </c>
      <c r="N25" s="137">
        <v>18928886</v>
      </c>
      <c r="O25" s="137">
        <v>8949456</v>
      </c>
      <c r="P25" s="137">
        <v>8949456</v>
      </c>
      <c r="Q25" s="137">
        <v>8949456</v>
      </c>
      <c r="R25" s="137"/>
      <c r="S25" s="137"/>
      <c r="T25" s="133"/>
      <c r="U25" s="138"/>
    </row>
    <row r="26" spans="1:21" s="139" customFormat="1" ht="13.15" customHeight="1">
      <c r="A26" s="152"/>
      <c r="B26" s="152"/>
      <c r="C26" s="152"/>
      <c r="D26" s="152">
        <v>5</v>
      </c>
      <c r="E26" s="152"/>
      <c r="F26" s="134" t="s">
        <v>243</v>
      </c>
      <c r="G26" s="135"/>
      <c r="H26" s="169"/>
      <c r="I26" s="136"/>
      <c r="J26" s="136"/>
      <c r="K26" s="136"/>
      <c r="L26" s="136"/>
      <c r="M26" s="140">
        <v>18928886</v>
      </c>
      <c r="N26" s="137">
        <v>18928886</v>
      </c>
      <c r="O26" s="137">
        <v>8949456</v>
      </c>
      <c r="P26" s="137">
        <v>8949456</v>
      </c>
      <c r="Q26" s="137">
        <v>8949456</v>
      </c>
      <c r="R26" s="137"/>
      <c r="S26" s="137"/>
      <c r="T26" s="133"/>
      <c r="U26" s="138"/>
    </row>
    <row r="27" spans="1:21" s="139" customFormat="1" ht="13.15" customHeight="1">
      <c r="A27" s="152"/>
      <c r="B27" s="152"/>
      <c r="C27" s="152"/>
      <c r="D27" s="152"/>
      <c r="E27" s="152">
        <v>201</v>
      </c>
      <c r="F27" s="134" t="s">
        <v>214</v>
      </c>
      <c r="G27" s="135" t="s">
        <v>261</v>
      </c>
      <c r="H27" s="169">
        <v>1</v>
      </c>
      <c r="I27" s="169">
        <v>1</v>
      </c>
      <c r="J27" s="169">
        <v>1</v>
      </c>
      <c r="K27" s="136">
        <f t="shared" ref="K27" si="0">IFERROR(J27/H27*100,0)</f>
        <v>100</v>
      </c>
      <c r="L27" s="136">
        <f t="shared" ref="L27" si="1">IFERROR(J27/I27*100,0)</f>
        <v>100</v>
      </c>
      <c r="M27" s="140">
        <v>18928886</v>
      </c>
      <c r="N27" s="137">
        <v>18928886</v>
      </c>
      <c r="O27" s="137">
        <v>8949456</v>
      </c>
      <c r="P27" s="137">
        <v>8949456</v>
      </c>
      <c r="Q27" s="137">
        <v>8949456</v>
      </c>
      <c r="R27" s="137">
        <f t="shared" ref="R27" si="2">IFERROR(O27/M27*100,0)</f>
        <v>47.279359176234671</v>
      </c>
      <c r="S27" s="137">
        <f t="shared" ref="S27" si="3">IFERROR(O27/N27*100,0)</f>
        <v>47.279359176234671</v>
      </c>
      <c r="T27" s="137">
        <f t="shared" ref="T27" si="4">IFERROR(P27/M27*100,0)</f>
        <v>47.279359176234671</v>
      </c>
      <c r="U27" s="137">
        <f t="shared" ref="U27" si="5">IFERROR(P27/N27*100,0)</f>
        <v>47.279359176234671</v>
      </c>
    </row>
    <row r="28" spans="1:21" s="139" customFormat="1" ht="15" customHeight="1">
      <c r="A28" s="133"/>
      <c r="B28" s="133"/>
      <c r="C28" s="133"/>
      <c r="D28" s="133"/>
      <c r="E28" s="133"/>
      <c r="F28" s="133"/>
      <c r="G28" s="133"/>
      <c r="H28" s="169"/>
      <c r="I28" s="136"/>
      <c r="J28" s="136"/>
      <c r="K28" s="136"/>
      <c r="L28" s="136"/>
      <c r="M28" s="136"/>
      <c r="N28" s="137"/>
      <c r="O28" s="137"/>
      <c r="P28" s="137"/>
      <c r="Q28" s="137"/>
      <c r="R28" s="137"/>
      <c r="S28" s="137"/>
      <c r="T28" s="133"/>
      <c r="U28" s="138"/>
    </row>
    <row r="29" spans="1:21" s="139" customFormat="1" ht="15" customHeight="1">
      <c r="A29" s="304"/>
      <c r="B29" s="304"/>
      <c r="C29" s="304"/>
      <c r="D29" s="304"/>
      <c r="E29" s="304"/>
      <c r="F29" s="297" t="s">
        <v>422</v>
      </c>
      <c r="G29" s="304"/>
      <c r="H29" s="304"/>
      <c r="I29" s="305"/>
      <c r="J29" s="305"/>
      <c r="K29" s="305"/>
      <c r="L29" s="305"/>
      <c r="M29" s="306">
        <f>+M10+M15+M23</f>
        <v>273712758</v>
      </c>
      <c r="N29" s="306">
        <f t="shared" ref="N29:Q29" si="6">+N10+N15+N23</f>
        <v>273712758</v>
      </c>
      <c r="O29" s="306">
        <f t="shared" si="6"/>
        <v>135730945.36000001</v>
      </c>
      <c r="P29" s="306">
        <f t="shared" si="6"/>
        <v>135730945.36000001</v>
      </c>
      <c r="Q29" s="306">
        <f t="shared" si="6"/>
        <v>135730945.36000001</v>
      </c>
      <c r="R29" s="307"/>
      <c r="S29" s="307"/>
      <c r="T29" s="304"/>
      <c r="U29" s="308"/>
    </row>
    <row r="30" spans="1:21" s="139" customFormat="1" ht="15" customHeight="1">
      <c r="A30" s="141"/>
      <c r="B30" s="141"/>
      <c r="C30" s="141"/>
      <c r="D30" s="141"/>
      <c r="E30" s="141"/>
      <c r="F30" s="141"/>
      <c r="G30" s="141"/>
      <c r="H30" s="141"/>
      <c r="I30" s="142"/>
      <c r="J30" s="142"/>
      <c r="K30" s="142"/>
      <c r="L30" s="142"/>
      <c r="M30" s="142"/>
      <c r="N30" s="143"/>
      <c r="O30" s="143"/>
      <c r="P30" s="143"/>
      <c r="Q30" s="143"/>
      <c r="R30" s="143"/>
      <c r="S30" s="143"/>
      <c r="T30" s="141"/>
      <c r="U30" s="144"/>
    </row>
    <row r="31" spans="1:21">
      <c r="A31" s="145"/>
      <c r="B31" s="146"/>
      <c r="C31" s="145"/>
      <c r="D31" s="145"/>
      <c r="F31" s="145"/>
    </row>
    <row r="32" spans="1:21">
      <c r="B32" s="147"/>
      <c r="C32" s="148"/>
      <c r="D32" s="148"/>
      <c r="N32" s="149"/>
      <c r="O32" s="149"/>
    </row>
    <row r="33" spans="2:15">
      <c r="B33" s="150"/>
      <c r="C33" s="150"/>
      <c r="D33" s="150"/>
      <c r="N33" s="151"/>
      <c r="O33"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sheetPr>
    <tabColor theme="3" tint="0.79998168889431442"/>
  </sheetPr>
  <dimension ref="A1:U22"/>
  <sheetViews>
    <sheetView showGridLines="0" topLeftCell="A9" zoomScale="85" zoomScaleNormal="85" zoomScaleSheetLayoutView="70" workbookViewId="0">
      <selection activeCell="A10" sqref="A10:G17"/>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8" width="14.28515625" style="127" customWidth="1"/>
    <col min="9" max="10" width="15.7109375" style="127" customWidth="1"/>
    <col min="11" max="12" width="6.7109375" style="127" customWidth="1"/>
    <col min="13"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42.6" customHeight="1">
      <c r="A2" s="521" t="s">
        <v>285</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33.6" customHeight="1">
      <c r="A10" s="152">
        <v>4</v>
      </c>
      <c r="B10" s="152"/>
      <c r="C10" s="152"/>
      <c r="D10" s="152"/>
      <c r="E10" s="152"/>
      <c r="F10" s="134" t="s">
        <v>240</v>
      </c>
      <c r="G10" s="135"/>
      <c r="H10" s="133"/>
      <c r="I10" s="136"/>
      <c r="J10" s="136"/>
      <c r="K10" s="136"/>
      <c r="L10" s="136"/>
      <c r="M10" s="140">
        <v>31367798</v>
      </c>
      <c r="N10" s="137">
        <v>31367798</v>
      </c>
      <c r="O10" s="137">
        <v>3262765.33</v>
      </c>
      <c r="P10" s="137">
        <v>3262765.33</v>
      </c>
      <c r="Q10" s="137">
        <v>3262765.33</v>
      </c>
      <c r="R10" s="137"/>
      <c r="S10" s="137"/>
      <c r="T10" s="133"/>
      <c r="U10" s="138"/>
    </row>
    <row r="11" spans="1:21" s="139" customFormat="1" ht="14.45" customHeight="1">
      <c r="A11" s="152"/>
      <c r="B11" s="152">
        <v>2</v>
      </c>
      <c r="C11" s="152"/>
      <c r="D11" s="152"/>
      <c r="E11" s="152"/>
      <c r="F11" s="134" t="s">
        <v>263</v>
      </c>
      <c r="G11" s="135"/>
      <c r="H11" s="133"/>
      <c r="I11" s="136"/>
      <c r="J11" s="136"/>
      <c r="K11" s="136"/>
      <c r="L11" s="136"/>
      <c r="M11" s="140">
        <v>31367798</v>
      </c>
      <c r="N11" s="137">
        <v>31367798</v>
      </c>
      <c r="O11" s="137">
        <v>3262765.33</v>
      </c>
      <c r="P11" s="137">
        <v>3262765.33</v>
      </c>
      <c r="Q11" s="137">
        <v>3262765.33</v>
      </c>
      <c r="R11" s="137"/>
      <c r="S11" s="137"/>
      <c r="T11" s="133"/>
      <c r="U11" s="138"/>
    </row>
    <row r="12" spans="1:21" s="139" customFormat="1" ht="24.6" customHeight="1">
      <c r="A12" s="152"/>
      <c r="B12" s="152"/>
      <c r="C12" s="152">
        <v>2</v>
      </c>
      <c r="D12" s="152"/>
      <c r="E12" s="152"/>
      <c r="F12" s="134" t="s">
        <v>272</v>
      </c>
      <c r="G12" s="135"/>
      <c r="H12" s="133"/>
      <c r="I12" s="136"/>
      <c r="J12" s="136"/>
      <c r="K12" s="136"/>
      <c r="L12" s="136"/>
      <c r="M12" s="140">
        <v>31367798</v>
      </c>
      <c r="N12" s="137">
        <v>31367798</v>
      </c>
      <c r="O12" s="137">
        <v>3262765.33</v>
      </c>
      <c r="P12" s="137">
        <v>3262765.33</v>
      </c>
      <c r="Q12" s="137">
        <v>3262765.33</v>
      </c>
      <c r="R12" s="137"/>
      <c r="S12" s="137"/>
      <c r="T12" s="133"/>
      <c r="U12" s="138"/>
    </row>
    <row r="13" spans="1:21" s="139" customFormat="1" ht="13.9" customHeight="1">
      <c r="A13" s="152"/>
      <c r="B13" s="152"/>
      <c r="C13" s="152"/>
      <c r="D13" s="152">
        <v>1</v>
      </c>
      <c r="E13" s="152"/>
      <c r="F13" s="134" t="s">
        <v>234</v>
      </c>
      <c r="G13" s="135"/>
      <c r="H13" s="133"/>
      <c r="I13" s="136"/>
      <c r="J13" s="136"/>
      <c r="K13" s="136"/>
      <c r="L13" s="136"/>
      <c r="M13" s="140">
        <v>31367798</v>
      </c>
      <c r="N13" s="137">
        <v>31367798</v>
      </c>
      <c r="O13" s="137">
        <v>3262765.33</v>
      </c>
      <c r="P13" s="137">
        <v>3262765.33</v>
      </c>
      <c r="Q13" s="137">
        <v>3262765.33</v>
      </c>
      <c r="R13" s="137"/>
      <c r="S13" s="137"/>
      <c r="T13" s="133"/>
      <c r="U13" s="138"/>
    </row>
    <row r="14" spans="1:21" s="139" customFormat="1" ht="28.15" customHeight="1">
      <c r="A14" s="152"/>
      <c r="B14" s="152"/>
      <c r="C14" s="152"/>
      <c r="D14" s="152"/>
      <c r="E14" s="152">
        <v>216</v>
      </c>
      <c r="F14" s="134" t="s">
        <v>204</v>
      </c>
      <c r="G14" s="135" t="s">
        <v>254</v>
      </c>
      <c r="H14" s="169">
        <v>40000</v>
      </c>
      <c r="I14" s="169">
        <v>8000</v>
      </c>
      <c r="J14" s="169">
        <v>8000</v>
      </c>
      <c r="K14" s="136">
        <f t="shared" ref="K14:K16" si="0">IFERROR(J14/H14*100,0)</f>
        <v>20</v>
      </c>
      <c r="L14" s="136">
        <f t="shared" ref="L14:L16" si="1">IFERROR(J14/I14*100,0)</f>
        <v>100</v>
      </c>
      <c r="M14" s="140">
        <v>12009808</v>
      </c>
      <c r="N14" s="137">
        <v>12009808</v>
      </c>
      <c r="O14" s="137">
        <v>3262765.33</v>
      </c>
      <c r="P14" s="137">
        <v>3262765.33</v>
      </c>
      <c r="Q14" s="137">
        <v>3262765.33</v>
      </c>
      <c r="R14" s="137">
        <f t="shared" ref="R14:R16" si="2">IFERROR(O14/M14*100,0)</f>
        <v>27.167506174953004</v>
      </c>
      <c r="S14" s="137">
        <f t="shared" ref="S14:S16" si="3">IFERROR(O14/N14*100,0)</f>
        <v>27.167506174953004</v>
      </c>
      <c r="T14" s="137">
        <f t="shared" ref="T14:T16" si="4">IFERROR(P14/M14*100,0)</f>
        <v>27.167506174953004</v>
      </c>
      <c r="U14" s="137">
        <f t="shared" ref="U14:U16" si="5">IFERROR(P14/N14*100,0)</f>
        <v>27.167506174953004</v>
      </c>
    </row>
    <row r="15" spans="1:21" s="139" customFormat="1" ht="37.15" customHeight="1">
      <c r="A15" s="152"/>
      <c r="B15" s="152"/>
      <c r="C15" s="152"/>
      <c r="D15" s="152"/>
      <c r="E15" s="152">
        <v>218</v>
      </c>
      <c r="F15" s="134" t="s">
        <v>206</v>
      </c>
      <c r="G15" s="135" t="s">
        <v>254</v>
      </c>
      <c r="H15" s="169">
        <v>104000</v>
      </c>
      <c r="I15" s="169">
        <v>18000</v>
      </c>
      <c r="J15" s="169">
        <v>18000</v>
      </c>
      <c r="K15" s="136">
        <f t="shared" si="0"/>
        <v>17.307692307692307</v>
      </c>
      <c r="L15" s="136">
        <f t="shared" si="1"/>
        <v>100</v>
      </c>
      <c r="M15" s="140">
        <v>1692859</v>
      </c>
      <c r="N15" s="137">
        <v>1692859</v>
      </c>
      <c r="O15" s="137">
        <v>0</v>
      </c>
      <c r="P15" s="137">
        <v>0</v>
      </c>
      <c r="Q15" s="137">
        <v>0</v>
      </c>
      <c r="R15" s="137">
        <f t="shared" si="2"/>
        <v>0</v>
      </c>
      <c r="S15" s="137">
        <f t="shared" si="3"/>
        <v>0</v>
      </c>
      <c r="T15" s="137">
        <f t="shared" si="4"/>
        <v>0</v>
      </c>
      <c r="U15" s="137">
        <f t="shared" si="5"/>
        <v>0</v>
      </c>
    </row>
    <row r="16" spans="1:21" s="139" customFormat="1" ht="27.6" customHeight="1">
      <c r="A16" s="152"/>
      <c r="B16" s="152"/>
      <c r="C16" s="152"/>
      <c r="D16" s="152"/>
      <c r="E16" s="152">
        <v>219</v>
      </c>
      <c r="F16" s="134" t="s">
        <v>207</v>
      </c>
      <c r="G16" s="135" t="s">
        <v>257</v>
      </c>
      <c r="H16" s="169">
        <v>20</v>
      </c>
      <c r="I16" s="169">
        <v>5</v>
      </c>
      <c r="J16" s="169">
        <v>5</v>
      </c>
      <c r="K16" s="136">
        <f t="shared" si="0"/>
        <v>25</v>
      </c>
      <c r="L16" s="136">
        <f t="shared" si="1"/>
        <v>100</v>
      </c>
      <c r="M16" s="140">
        <v>17665131</v>
      </c>
      <c r="N16" s="137">
        <v>17665131</v>
      </c>
      <c r="O16" s="137">
        <v>0</v>
      </c>
      <c r="P16" s="137">
        <v>0</v>
      </c>
      <c r="Q16" s="137">
        <v>0</v>
      </c>
      <c r="R16" s="137">
        <f t="shared" si="2"/>
        <v>0</v>
      </c>
      <c r="S16" s="137">
        <f t="shared" si="3"/>
        <v>0</v>
      </c>
      <c r="T16" s="137">
        <f t="shared" si="4"/>
        <v>0</v>
      </c>
      <c r="U16" s="137">
        <f t="shared" si="5"/>
        <v>0</v>
      </c>
    </row>
    <row r="17" spans="1:21" s="139" customFormat="1" ht="15" customHeight="1">
      <c r="A17" s="133"/>
      <c r="B17" s="133"/>
      <c r="C17" s="133"/>
      <c r="D17" s="133"/>
      <c r="E17" s="133"/>
      <c r="F17" s="133"/>
      <c r="G17" s="133"/>
      <c r="H17" s="133"/>
      <c r="I17" s="136"/>
      <c r="J17" s="136"/>
      <c r="K17" s="136"/>
      <c r="L17" s="136"/>
      <c r="M17" s="136"/>
      <c r="N17" s="137"/>
      <c r="O17" s="137"/>
      <c r="P17" s="137"/>
      <c r="Q17" s="137"/>
      <c r="R17" s="137"/>
      <c r="S17" s="137"/>
      <c r="T17" s="133"/>
      <c r="U17" s="138"/>
    </row>
    <row r="18" spans="1:21" s="139" customFormat="1" ht="15" customHeight="1">
      <c r="A18" s="304"/>
      <c r="B18" s="304"/>
      <c r="C18" s="304"/>
      <c r="D18" s="304"/>
      <c r="E18" s="304"/>
      <c r="F18" s="297" t="s">
        <v>422</v>
      </c>
      <c r="G18" s="304"/>
      <c r="H18" s="304"/>
      <c r="I18" s="305"/>
      <c r="J18" s="305"/>
      <c r="K18" s="305"/>
      <c r="L18" s="305"/>
      <c r="M18" s="306">
        <f>+M10</f>
        <v>31367798</v>
      </c>
      <c r="N18" s="306">
        <f t="shared" ref="N18:Q18" si="6">+N10</f>
        <v>31367798</v>
      </c>
      <c r="O18" s="306">
        <f t="shared" si="6"/>
        <v>3262765.33</v>
      </c>
      <c r="P18" s="306">
        <f t="shared" si="6"/>
        <v>3262765.33</v>
      </c>
      <c r="Q18" s="306">
        <f t="shared" si="6"/>
        <v>3262765.33</v>
      </c>
      <c r="R18" s="307"/>
      <c r="S18" s="307"/>
      <c r="T18" s="304"/>
      <c r="U18" s="308"/>
    </row>
    <row r="19" spans="1:21" s="139" customFormat="1" ht="15" customHeight="1">
      <c r="A19" s="141"/>
      <c r="B19" s="141"/>
      <c r="C19" s="141"/>
      <c r="D19" s="141"/>
      <c r="E19" s="141"/>
      <c r="F19" s="141"/>
      <c r="G19" s="141"/>
      <c r="H19" s="141"/>
      <c r="I19" s="142"/>
      <c r="J19" s="142"/>
      <c r="K19" s="142"/>
      <c r="L19" s="142"/>
      <c r="M19" s="142"/>
      <c r="N19" s="143"/>
      <c r="O19" s="143"/>
      <c r="P19" s="143"/>
      <c r="Q19" s="143"/>
      <c r="R19" s="143"/>
      <c r="S19" s="143"/>
      <c r="T19" s="141"/>
      <c r="U19" s="144"/>
    </row>
    <row r="20" spans="1:21">
      <c r="A20" s="145"/>
      <c r="B20" s="146"/>
      <c r="C20" s="145"/>
      <c r="D20" s="145"/>
      <c r="F20" s="145"/>
    </row>
    <row r="21" spans="1:21">
      <c r="B21" s="147"/>
      <c r="C21" s="148"/>
      <c r="D21" s="148"/>
      <c r="N21" s="149"/>
      <c r="O21" s="149"/>
    </row>
    <row r="22" spans="1:21">
      <c r="B22" s="150"/>
      <c r="C22" s="150"/>
      <c r="D22" s="150"/>
      <c r="N22" s="151"/>
      <c r="O22"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sheetPr>
    <tabColor theme="3" tint="0.79998168889431442"/>
  </sheetPr>
  <dimension ref="A1:U23"/>
  <sheetViews>
    <sheetView showGridLines="0" topLeftCell="A9" zoomScale="85" zoomScaleNormal="85" zoomScaleSheetLayoutView="70" workbookViewId="0">
      <selection activeCell="A10" sqref="A10:G17"/>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10" width="15.7109375" style="127" customWidth="1"/>
    <col min="11" max="12" width="6.7109375" style="127" customWidth="1"/>
    <col min="13" max="15" width="15.7109375" style="127" customWidth="1"/>
    <col min="16" max="16" width="14.28515625" style="127" customWidth="1"/>
    <col min="17"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40.5" customHeight="1">
      <c r="A2" s="521" t="s">
        <v>286</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33.6" customHeight="1">
      <c r="A10" s="152">
        <v>4</v>
      </c>
      <c r="B10" s="152"/>
      <c r="C10" s="152"/>
      <c r="D10" s="152"/>
      <c r="E10" s="152"/>
      <c r="F10" s="134" t="s">
        <v>240</v>
      </c>
      <c r="G10" s="135"/>
      <c r="H10" s="133"/>
      <c r="I10" s="136"/>
      <c r="J10" s="136"/>
      <c r="K10" s="136"/>
      <c r="L10" s="136"/>
      <c r="M10" s="140">
        <v>41264038</v>
      </c>
      <c r="N10" s="137">
        <v>41264038</v>
      </c>
      <c r="O10" s="137">
        <v>0</v>
      </c>
      <c r="P10" s="137">
        <v>0</v>
      </c>
      <c r="Q10" s="137">
        <v>0</v>
      </c>
      <c r="R10" s="137"/>
      <c r="S10" s="137"/>
      <c r="T10" s="133"/>
      <c r="U10" s="138"/>
    </row>
    <row r="11" spans="1:21" s="139" customFormat="1" ht="14.45" customHeight="1">
      <c r="A11" s="152"/>
      <c r="B11" s="152">
        <v>2</v>
      </c>
      <c r="C11" s="152"/>
      <c r="D11" s="152"/>
      <c r="E11" s="152"/>
      <c r="F11" s="134" t="s">
        <v>263</v>
      </c>
      <c r="G11" s="135"/>
      <c r="H11" s="133"/>
      <c r="I11" s="136"/>
      <c r="J11" s="136"/>
      <c r="K11" s="136"/>
      <c r="L11" s="136"/>
      <c r="M11" s="140">
        <v>41264038</v>
      </c>
      <c r="N11" s="137">
        <v>41264038</v>
      </c>
      <c r="O11" s="137">
        <v>0</v>
      </c>
      <c r="P11" s="137">
        <v>0</v>
      </c>
      <c r="Q11" s="137">
        <v>0</v>
      </c>
      <c r="R11" s="137"/>
      <c r="S11" s="137"/>
      <c r="T11" s="133"/>
      <c r="U11" s="138"/>
    </row>
    <row r="12" spans="1:21" s="139" customFormat="1" ht="13.9" customHeight="1">
      <c r="A12" s="152"/>
      <c r="B12" s="152"/>
      <c r="C12" s="152">
        <v>1</v>
      </c>
      <c r="D12" s="152"/>
      <c r="E12" s="152"/>
      <c r="F12" s="134" t="s">
        <v>273</v>
      </c>
      <c r="G12" s="135"/>
      <c r="H12" s="133"/>
      <c r="I12" s="136"/>
      <c r="J12" s="136"/>
      <c r="K12" s="136"/>
      <c r="L12" s="136"/>
      <c r="M12" s="140">
        <v>22251436</v>
      </c>
      <c r="N12" s="137">
        <v>22251436</v>
      </c>
      <c r="O12" s="137">
        <v>0</v>
      </c>
      <c r="P12" s="137">
        <v>0</v>
      </c>
      <c r="Q12" s="137">
        <v>0</v>
      </c>
      <c r="R12" s="137"/>
      <c r="S12" s="137"/>
      <c r="T12" s="133"/>
      <c r="U12" s="138"/>
    </row>
    <row r="13" spans="1:21" s="139" customFormat="1" ht="36.6" customHeight="1">
      <c r="A13" s="152"/>
      <c r="B13" s="152"/>
      <c r="C13" s="152"/>
      <c r="D13" s="152">
        <v>3</v>
      </c>
      <c r="E13" s="152"/>
      <c r="F13" s="134" t="s">
        <v>230</v>
      </c>
      <c r="G13" s="135"/>
      <c r="H13" s="133"/>
      <c r="I13" s="136"/>
      <c r="J13" s="136"/>
      <c r="K13" s="136"/>
      <c r="L13" s="136"/>
      <c r="M13" s="140">
        <v>22251436</v>
      </c>
      <c r="N13" s="137">
        <v>22251436</v>
      </c>
      <c r="O13" s="137">
        <v>0</v>
      </c>
      <c r="P13" s="137">
        <v>0</v>
      </c>
      <c r="Q13" s="137">
        <v>0</v>
      </c>
      <c r="R13" s="137"/>
      <c r="S13" s="137"/>
      <c r="T13" s="133"/>
      <c r="U13" s="138"/>
    </row>
    <row r="14" spans="1:21" s="139" customFormat="1" ht="35.450000000000003" customHeight="1">
      <c r="A14" s="152"/>
      <c r="B14" s="152"/>
      <c r="C14" s="152"/>
      <c r="D14" s="152"/>
      <c r="E14" s="152">
        <v>206</v>
      </c>
      <c r="F14" s="134" t="s">
        <v>199</v>
      </c>
      <c r="G14" s="135" t="s">
        <v>253</v>
      </c>
      <c r="H14" s="169">
        <v>13</v>
      </c>
      <c r="I14" s="169">
        <v>3</v>
      </c>
      <c r="J14" s="169">
        <v>3</v>
      </c>
      <c r="K14" s="136">
        <f>IFERROR(J14/H14*100,0)</f>
        <v>23.076923076923077</v>
      </c>
      <c r="L14" s="136">
        <f>IFERROR(J14/I14*100,0)</f>
        <v>100</v>
      </c>
      <c r="M14" s="140">
        <v>22251436</v>
      </c>
      <c r="N14" s="137">
        <v>22251436</v>
      </c>
      <c r="O14" s="137">
        <v>0</v>
      </c>
      <c r="P14" s="137">
        <v>0</v>
      </c>
      <c r="Q14" s="137">
        <v>0</v>
      </c>
      <c r="R14" s="137">
        <f>IFERROR(O14/M14*100,0)</f>
        <v>0</v>
      </c>
      <c r="S14" s="137">
        <f>IFERROR(O14/N14*100,0)</f>
        <v>0</v>
      </c>
      <c r="T14" s="137">
        <f>IFERROR(P14/M14*100,0)</f>
        <v>0</v>
      </c>
      <c r="U14" s="137">
        <f>IFERROR(P14/N14*100,0)</f>
        <v>0</v>
      </c>
    </row>
    <row r="15" spans="1:21" s="139" customFormat="1" ht="23.45" customHeight="1">
      <c r="A15" s="152"/>
      <c r="B15" s="152"/>
      <c r="C15" s="152">
        <v>2</v>
      </c>
      <c r="D15" s="152"/>
      <c r="E15" s="152"/>
      <c r="F15" s="134" t="s">
        <v>272</v>
      </c>
      <c r="G15" s="135"/>
      <c r="H15" s="169"/>
      <c r="I15" s="136"/>
      <c r="J15" s="136"/>
      <c r="K15" s="136"/>
      <c r="L15" s="136"/>
      <c r="M15" s="140">
        <v>19012602</v>
      </c>
      <c r="N15" s="137">
        <v>19012602</v>
      </c>
      <c r="O15" s="137">
        <v>0</v>
      </c>
      <c r="P15" s="137">
        <v>0</v>
      </c>
      <c r="Q15" s="137">
        <v>0</v>
      </c>
      <c r="R15" s="137"/>
      <c r="S15" s="137"/>
      <c r="T15" s="133"/>
      <c r="U15" s="138"/>
    </row>
    <row r="16" spans="1:21" s="139" customFormat="1" ht="18.600000000000001" customHeight="1">
      <c r="A16" s="152"/>
      <c r="B16" s="152"/>
      <c r="C16" s="152"/>
      <c r="D16" s="152">
        <v>3</v>
      </c>
      <c r="E16" s="152"/>
      <c r="F16" s="134" t="s">
        <v>235</v>
      </c>
      <c r="G16" s="135"/>
      <c r="H16" s="169"/>
      <c r="I16" s="136"/>
      <c r="J16" s="136"/>
      <c r="K16" s="136"/>
      <c r="L16" s="136"/>
      <c r="M16" s="140">
        <v>19012602</v>
      </c>
      <c r="N16" s="137">
        <v>19012602</v>
      </c>
      <c r="O16" s="137">
        <v>0</v>
      </c>
      <c r="P16" s="137">
        <v>0</v>
      </c>
      <c r="Q16" s="137">
        <v>0</v>
      </c>
      <c r="R16" s="137"/>
      <c r="S16" s="137"/>
      <c r="T16" s="133"/>
      <c r="U16" s="138"/>
    </row>
    <row r="17" spans="1:21" s="139" customFormat="1" ht="43.15" customHeight="1">
      <c r="A17" s="152"/>
      <c r="B17" s="152"/>
      <c r="C17" s="152"/>
      <c r="D17" s="152"/>
      <c r="E17" s="152">
        <v>222</v>
      </c>
      <c r="F17" s="134" t="s">
        <v>208</v>
      </c>
      <c r="G17" s="135" t="s">
        <v>256</v>
      </c>
      <c r="H17" s="169">
        <v>1300</v>
      </c>
      <c r="I17" s="173">
        <v>433.33</v>
      </c>
      <c r="J17" s="173">
        <v>433.33</v>
      </c>
      <c r="K17" s="136">
        <f>IFERROR(J17/H17*100,0)</f>
        <v>33.333076923076923</v>
      </c>
      <c r="L17" s="136">
        <f>IFERROR(J17/I17*100,0)</f>
        <v>100</v>
      </c>
      <c r="M17" s="140">
        <v>19012602</v>
      </c>
      <c r="N17" s="137">
        <v>19012602</v>
      </c>
      <c r="O17" s="137">
        <v>0</v>
      </c>
      <c r="P17" s="137">
        <v>0</v>
      </c>
      <c r="Q17" s="137">
        <v>0</v>
      </c>
      <c r="R17" s="137">
        <f>IFERROR(O17/M17*100,0)</f>
        <v>0</v>
      </c>
      <c r="S17" s="137">
        <f>IFERROR(O17/N17*100,0)</f>
        <v>0</v>
      </c>
      <c r="T17" s="137">
        <f>IFERROR(P17/M17*100,0)</f>
        <v>0</v>
      </c>
      <c r="U17" s="137">
        <f>IFERROR(P17/N17*100,0)</f>
        <v>0</v>
      </c>
    </row>
    <row r="18" spans="1:21" s="139" customFormat="1" ht="15" customHeight="1">
      <c r="A18" s="133"/>
      <c r="B18" s="133"/>
      <c r="C18" s="133"/>
      <c r="D18" s="133"/>
      <c r="E18" s="133"/>
      <c r="F18" s="133"/>
      <c r="G18" s="133"/>
      <c r="H18" s="133"/>
      <c r="I18" s="136"/>
      <c r="J18" s="136"/>
      <c r="K18" s="136"/>
      <c r="L18" s="136"/>
      <c r="M18" s="136"/>
      <c r="N18" s="137"/>
      <c r="O18" s="137"/>
      <c r="P18" s="137"/>
      <c r="Q18" s="137"/>
      <c r="R18" s="137"/>
      <c r="S18" s="137"/>
      <c r="T18" s="133"/>
      <c r="U18" s="138"/>
    </row>
    <row r="19" spans="1:21" s="139" customFormat="1" ht="15" customHeight="1">
      <c r="A19" s="304"/>
      <c r="B19" s="304"/>
      <c r="C19" s="304"/>
      <c r="D19" s="304"/>
      <c r="E19" s="304"/>
      <c r="F19" s="297" t="s">
        <v>422</v>
      </c>
      <c r="G19" s="304"/>
      <c r="H19" s="304"/>
      <c r="I19" s="305"/>
      <c r="J19" s="305"/>
      <c r="K19" s="305"/>
      <c r="L19" s="305"/>
      <c r="M19" s="306">
        <f>+M10</f>
        <v>41264038</v>
      </c>
      <c r="N19" s="306">
        <f t="shared" ref="N19:Q19" si="0">+N10</f>
        <v>41264038</v>
      </c>
      <c r="O19" s="306">
        <f t="shared" si="0"/>
        <v>0</v>
      </c>
      <c r="P19" s="306">
        <f t="shared" si="0"/>
        <v>0</v>
      </c>
      <c r="Q19" s="306">
        <f t="shared" si="0"/>
        <v>0</v>
      </c>
      <c r="R19" s="307"/>
      <c r="S19" s="307"/>
      <c r="T19" s="304"/>
      <c r="U19" s="308"/>
    </row>
    <row r="20" spans="1:21" s="139" customFormat="1" ht="15" customHeight="1">
      <c r="A20" s="141"/>
      <c r="B20" s="141"/>
      <c r="C20" s="141"/>
      <c r="D20" s="141"/>
      <c r="E20" s="141"/>
      <c r="F20" s="141"/>
      <c r="G20" s="141"/>
      <c r="H20" s="141"/>
      <c r="I20" s="142"/>
      <c r="J20" s="142"/>
      <c r="K20" s="142"/>
      <c r="L20" s="142"/>
      <c r="M20" s="142"/>
      <c r="N20" s="143"/>
      <c r="O20" s="143"/>
      <c r="P20" s="143"/>
      <c r="Q20" s="143"/>
      <c r="R20" s="143"/>
      <c r="S20" s="143"/>
      <c r="T20" s="141"/>
      <c r="U20" s="144"/>
    </row>
    <row r="21" spans="1:21">
      <c r="A21" s="145"/>
      <c r="B21" s="146"/>
      <c r="C21" s="145"/>
      <c r="D21" s="145"/>
      <c r="F21" s="145"/>
    </row>
    <row r="22" spans="1:21">
      <c r="B22" s="147"/>
      <c r="C22" s="148"/>
      <c r="D22" s="148"/>
      <c r="N22" s="149"/>
      <c r="O22" s="149"/>
    </row>
    <row r="23" spans="1:21">
      <c r="B23" s="150"/>
      <c r="C23" s="150"/>
      <c r="D23" s="150"/>
      <c r="N23" s="151"/>
      <c r="O23"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sheetPr>
    <tabColor theme="3" tint="0.79998168889431442"/>
  </sheetPr>
  <dimension ref="A1:U20"/>
  <sheetViews>
    <sheetView showGridLines="0" tabSelected="1" topLeftCell="A3" zoomScale="85" zoomScaleNormal="85" zoomScaleSheetLayoutView="70" workbookViewId="0">
      <selection activeCell="N12" sqref="N12"/>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5703125" style="127" customWidth="1"/>
    <col min="8" max="10" width="15.7109375" style="127" customWidth="1"/>
    <col min="11" max="12" width="6.7109375" style="127" customWidth="1"/>
    <col min="13" max="14" width="15.7109375" style="127" customWidth="1"/>
    <col min="15" max="15" width="14.7109375" style="127" customWidth="1"/>
    <col min="16"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8.25" customHeight="1">
      <c r="A2" s="521" t="s">
        <v>287</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25.15" customHeight="1">
      <c r="A10" s="152">
        <v>1</v>
      </c>
      <c r="B10" s="152"/>
      <c r="C10" s="152"/>
      <c r="D10" s="152"/>
      <c r="E10" s="152"/>
      <c r="F10" s="134" t="s">
        <v>217</v>
      </c>
      <c r="G10" s="135"/>
      <c r="H10" s="133"/>
      <c r="I10" s="136"/>
      <c r="J10" s="136"/>
      <c r="K10" s="136"/>
      <c r="L10" s="136"/>
      <c r="M10" s="136">
        <v>0</v>
      </c>
      <c r="N10" s="137">
        <v>859000</v>
      </c>
      <c r="O10" s="137">
        <v>443120</v>
      </c>
      <c r="P10" s="137">
        <v>443120</v>
      </c>
      <c r="Q10" s="137">
        <v>443120</v>
      </c>
      <c r="R10" s="137"/>
      <c r="S10" s="137"/>
      <c r="T10" s="133"/>
      <c r="U10" s="138"/>
    </row>
    <row r="11" spans="1:21" s="139" customFormat="1" ht="13.9" customHeight="1">
      <c r="A11" s="152"/>
      <c r="B11" s="152">
        <v>2</v>
      </c>
      <c r="C11" s="152"/>
      <c r="D11" s="152"/>
      <c r="E11" s="152"/>
      <c r="F11" s="134" t="s">
        <v>263</v>
      </c>
      <c r="G11" s="135"/>
      <c r="H11" s="133"/>
      <c r="I11" s="136"/>
      <c r="J11" s="136"/>
      <c r="K11" s="136"/>
      <c r="L11" s="136"/>
      <c r="M11" s="136">
        <v>0</v>
      </c>
      <c r="N11" s="137">
        <v>859000</v>
      </c>
      <c r="O11" s="137">
        <v>443120</v>
      </c>
      <c r="P11" s="137">
        <v>443120</v>
      </c>
      <c r="Q11" s="137">
        <v>443120</v>
      </c>
      <c r="R11" s="137"/>
      <c r="S11" s="137"/>
      <c r="T11" s="133"/>
      <c r="U11" s="138"/>
    </row>
    <row r="12" spans="1:21" s="139" customFormat="1" ht="25.9" customHeight="1">
      <c r="A12" s="152"/>
      <c r="B12" s="152"/>
      <c r="C12" s="152">
        <v>4</v>
      </c>
      <c r="D12" s="152"/>
      <c r="E12" s="152"/>
      <c r="F12" s="134" t="s">
        <v>265</v>
      </c>
      <c r="G12" s="135"/>
      <c r="H12" s="133"/>
      <c r="I12" s="136"/>
      <c r="J12" s="136"/>
      <c r="K12" s="136"/>
      <c r="L12" s="136"/>
      <c r="M12" s="136">
        <v>0</v>
      </c>
      <c r="N12" s="137">
        <v>859000</v>
      </c>
      <c r="O12" s="137">
        <v>443120</v>
      </c>
      <c r="P12" s="137">
        <v>443120</v>
      </c>
      <c r="Q12" s="137">
        <v>443120</v>
      </c>
      <c r="R12" s="137"/>
      <c r="S12" s="137"/>
      <c r="T12" s="133"/>
      <c r="U12" s="138"/>
    </row>
    <row r="13" spans="1:21" s="139" customFormat="1" ht="13.9" customHeight="1">
      <c r="A13" s="152"/>
      <c r="B13" s="152"/>
      <c r="C13" s="152"/>
      <c r="D13" s="152">
        <v>2</v>
      </c>
      <c r="E13" s="152"/>
      <c r="F13" s="134" t="s">
        <v>221</v>
      </c>
      <c r="G13" s="135"/>
      <c r="H13" s="133"/>
      <c r="I13" s="136"/>
      <c r="J13" s="136"/>
      <c r="K13" s="136"/>
      <c r="L13" s="136"/>
      <c r="M13" s="136">
        <v>0</v>
      </c>
      <c r="N13" s="137">
        <v>859000</v>
      </c>
      <c r="O13" s="137">
        <v>443120</v>
      </c>
      <c r="P13" s="137">
        <v>443120</v>
      </c>
      <c r="Q13" s="137">
        <v>443120</v>
      </c>
      <c r="R13" s="137"/>
      <c r="S13" s="137"/>
      <c r="T13" s="133"/>
      <c r="U13" s="138"/>
    </row>
    <row r="14" spans="1:21" s="139" customFormat="1" ht="24.6" customHeight="1">
      <c r="A14" s="152"/>
      <c r="B14" s="152"/>
      <c r="C14" s="152"/>
      <c r="D14" s="152"/>
      <c r="E14" s="152">
        <v>215</v>
      </c>
      <c r="F14" s="134" t="s">
        <v>182</v>
      </c>
      <c r="G14" s="135" t="s">
        <v>248</v>
      </c>
      <c r="H14" s="172">
        <v>2100</v>
      </c>
      <c r="I14" s="172">
        <v>1053</v>
      </c>
      <c r="J14" s="172">
        <v>1052</v>
      </c>
      <c r="K14" s="136">
        <f t="shared" ref="K14" si="0">IFERROR(J14/H14*100,0)</f>
        <v>50.095238095238095</v>
      </c>
      <c r="L14" s="136">
        <f t="shared" ref="L14" si="1">IFERROR(J14/I14*100,0)</f>
        <v>99.90503323836657</v>
      </c>
      <c r="M14" s="136">
        <v>0</v>
      </c>
      <c r="N14" s="137">
        <v>859000</v>
      </c>
      <c r="O14" s="137">
        <v>443120</v>
      </c>
      <c r="P14" s="137">
        <v>443120</v>
      </c>
      <c r="Q14" s="137">
        <v>443120</v>
      </c>
      <c r="R14" s="137">
        <f t="shared" ref="R14" si="2">IFERROR(O14/M14*100,0)</f>
        <v>0</v>
      </c>
      <c r="S14" s="137">
        <f t="shared" ref="S14" si="3">IFERROR(O14/N14*100,0)</f>
        <v>51.585564610011637</v>
      </c>
      <c r="T14" s="137">
        <f t="shared" ref="T14" si="4">IFERROR(P14/M14*100,0)</f>
        <v>0</v>
      </c>
      <c r="U14" s="137">
        <f t="shared" ref="U14" si="5">IFERROR(P14/N14*100,0)</f>
        <v>51.585564610011637</v>
      </c>
    </row>
    <row r="15" spans="1:21" s="139" customFormat="1" ht="15" customHeight="1">
      <c r="A15" s="133"/>
      <c r="B15" s="133"/>
      <c r="C15" s="133"/>
      <c r="D15" s="133"/>
      <c r="E15" s="133"/>
      <c r="F15" s="133"/>
      <c r="G15" s="133"/>
      <c r="H15" s="133"/>
      <c r="I15" s="136"/>
      <c r="J15" s="136"/>
      <c r="K15" s="136"/>
      <c r="L15" s="136"/>
      <c r="M15" s="136"/>
      <c r="N15" s="137"/>
      <c r="O15" s="137"/>
      <c r="P15" s="137"/>
      <c r="Q15" s="137"/>
      <c r="R15" s="137"/>
      <c r="S15" s="137"/>
      <c r="T15" s="133"/>
      <c r="U15" s="138"/>
    </row>
    <row r="16" spans="1:21" s="139" customFormat="1" ht="15" customHeight="1">
      <c r="A16" s="296"/>
      <c r="B16" s="296"/>
      <c r="C16" s="296"/>
      <c r="D16" s="296"/>
      <c r="E16" s="296"/>
      <c r="F16" s="297" t="s">
        <v>422</v>
      </c>
      <c r="G16" s="296"/>
      <c r="H16" s="296"/>
      <c r="I16" s="298"/>
      <c r="J16" s="298"/>
      <c r="K16" s="298"/>
      <c r="L16" s="298"/>
      <c r="M16" s="299">
        <f>+M10</f>
        <v>0</v>
      </c>
      <c r="N16" s="299">
        <f t="shared" ref="N16:Q16" si="6">+N10</f>
        <v>859000</v>
      </c>
      <c r="O16" s="299">
        <f t="shared" si="6"/>
        <v>443120</v>
      </c>
      <c r="P16" s="299">
        <f t="shared" si="6"/>
        <v>443120</v>
      </c>
      <c r="Q16" s="299">
        <f t="shared" si="6"/>
        <v>443120</v>
      </c>
      <c r="R16" s="300"/>
      <c r="S16" s="300"/>
      <c r="T16" s="296"/>
      <c r="U16" s="301"/>
    </row>
    <row r="17" spans="1:21" s="139" customFormat="1" ht="15" customHeight="1">
      <c r="A17" s="141"/>
      <c r="B17" s="141"/>
      <c r="C17" s="141"/>
      <c r="D17" s="141"/>
      <c r="E17" s="141"/>
      <c r="F17" s="141"/>
      <c r="G17" s="141"/>
      <c r="H17" s="141"/>
      <c r="I17" s="142"/>
      <c r="J17" s="142"/>
      <c r="K17" s="142"/>
      <c r="L17" s="142"/>
      <c r="M17" s="142"/>
      <c r="N17" s="143"/>
      <c r="O17" s="143"/>
      <c r="P17" s="143"/>
      <c r="Q17" s="143"/>
      <c r="R17" s="143"/>
      <c r="S17" s="143"/>
      <c r="T17" s="141"/>
      <c r="U17" s="144"/>
    </row>
    <row r="18" spans="1:21">
      <c r="A18" s="145"/>
      <c r="B18" s="146"/>
      <c r="C18" s="145"/>
      <c r="D18" s="145"/>
      <c r="F18" s="145"/>
    </row>
    <row r="19" spans="1:21">
      <c r="B19" s="147"/>
      <c r="C19" s="148"/>
      <c r="D19" s="148"/>
      <c r="N19" s="149"/>
      <c r="O19" s="149"/>
    </row>
    <row r="20" spans="1:21">
      <c r="B20" s="150"/>
      <c r="C20" s="150"/>
      <c r="D20" s="150"/>
      <c r="N20" s="151"/>
      <c r="O20"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sheetPr>
    <tabColor theme="3" tint="0.79998168889431442"/>
  </sheetPr>
  <dimension ref="A1:T10"/>
  <sheetViews>
    <sheetView showGridLines="0" zoomScaleSheetLayoutView="70" workbookViewId="0">
      <selection activeCell="A9" sqref="A9"/>
    </sheetView>
  </sheetViews>
  <sheetFormatPr baseColWidth="10" defaultColWidth="11.42578125" defaultRowHeight="12.75"/>
  <cols>
    <col min="1" max="1" width="50" style="369" customWidth="1"/>
    <col min="2" max="2" width="6.5703125" style="369" customWidth="1"/>
    <col min="3" max="3" width="90.7109375" style="369" customWidth="1"/>
    <col min="4" max="16384" width="11.42578125" style="369"/>
  </cols>
  <sheetData>
    <row r="1" spans="1:20" ht="35.1" customHeight="1">
      <c r="A1" s="544" t="s">
        <v>86</v>
      </c>
      <c r="B1" s="545"/>
      <c r="C1" s="546"/>
    </row>
    <row r="2" spans="1:20" ht="6" customHeight="1">
      <c r="C2" s="365"/>
    </row>
    <row r="3" spans="1:20" s="365" customFormat="1" ht="20.100000000000001" customHeight="1">
      <c r="A3" s="547" t="s">
        <v>890</v>
      </c>
      <c r="B3" s="548"/>
      <c r="C3" s="549"/>
      <c r="D3" s="234"/>
      <c r="E3" s="234"/>
      <c r="F3" s="234"/>
      <c r="G3" s="234"/>
      <c r="H3" s="234"/>
      <c r="I3" s="234"/>
      <c r="J3" s="234"/>
      <c r="K3" s="234"/>
      <c r="L3" s="234"/>
      <c r="M3" s="234"/>
      <c r="N3" s="234"/>
      <c r="O3" s="234"/>
      <c r="P3" s="234"/>
      <c r="Q3" s="234"/>
      <c r="R3" s="234"/>
      <c r="S3" s="234"/>
      <c r="T3" s="234"/>
    </row>
    <row r="4" spans="1:20" s="365" customFormat="1" ht="20.100000000000001" customHeight="1">
      <c r="A4" s="547" t="s">
        <v>292</v>
      </c>
      <c r="B4" s="548"/>
      <c r="C4" s="549"/>
      <c r="D4" s="234"/>
      <c r="E4" s="234"/>
      <c r="F4" s="234"/>
      <c r="G4" s="234"/>
      <c r="H4" s="234"/>
      <c r="I4" s="234"/>
      <c r="J4" s="234"/>
      <c r="K4" s="234"/>
      <c r="L4" s="234"/>
      <c r="M4" s="234"/>
      <c r="N4" s="234"/>
      <c r="O4" s="234"/>
      <c r="P4" s="234"/>
      <c r="Q4" s="234"/>
      <c r="R4" s="234"/>
      <c r="S4" s="234"/>
      <c r="T4" s="234"/>
    </row>
    <row r="5" spans="1:20" s="365" customFormat="1" ht="30.75" customHeight="1">
      <c r="A5" s="547" t="s">
        <v>891</v>
      </c>
      <c r="B5" s="548"/>
      <c r="C5" s="549"/>
      <c r="D5" s="234"/>
      <c r="E5" s="234"/>
      <c r="F5" s="234"/>
      <c r="G5" s="234"/>
      <c r="H5" s="234"/>
      <c r="I5" s="234"/>
      <c r="J5" s="234"/>
      <c r="K5" s="234"/>
      <c r="L5" s="234"/>
      <c r="M5" s="234"/>
      <c r="N5" s="234"/>
      <c r="O5" s="234"/>
      <c r="P5" s="234"/>
      <c r="Q5" s="234"/>
      <c r="R5" s="234"/>
      <c r="S5" s="234"/>
      <c r="T5" s="234"/>
    </row>
    <row r="6" spans="1:20" ht="30" customHeight="1">
      <c r="A6" s="550" t="s">
        <v>484</v>
      </c>
      <c r="B6" s="551"/>
      <c r="C6" s="552"/>
    </row>
    <row r="7" spans="1:20" s="231" customFormat="1" ht="15" customHeight="1">
      <c r="A7" s="236"/>
      <c r="B7" s="460"/>
      <c r="C7" s="461"/>
    </row>
    <row r="8" spans="1:20" s="231" customFormat="1" ht="73.150000000000006" customHeight="1">
      <c r="A8" s="541" t="s">
        <v>892</v>
      </c>
      <c r="B8" s="542"/>
      <c r="C8" s="543"/>
    </row>
    <row r="9" spans="1:20">
      <c r="A9" s="331"/>
      <c r="B9" s="365"/>
      <c r="C9" s="370"/>
    </row>
    <row r="10" spans="1:20">
      <c r="A10" s="462"/>
      <c r="B10" s="463"/>
      <c r="C10" s="464"/>
    </row>
  </sheetData>
  <mergeCells count="6">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sheetPr>
    <tabColor theme="3" tint="0.79998168889431442"/>
  </sheetPr>
  <dimension ref="A1:I34"/>
  <sheetViews>
    <sheetView showGridLines="0" workbookViewId="0">
      <selection activeCell="C39" sqref="C39"/>
    </sheetView>
  </sheetViews>
  <sheetFormatPr baseColWidth="10" defaultColWidth="11.42578125" defaultRowHeight="12.75"/>
  <cols>
    <col min="1" max="1" width="10.5703125" style="8" customWidth="1"/>
    <col min="2" max="7" width="13.7109375" style="8" customWidth="1"/>
    <col min="8" max="8" width="6.5703125" style="8" customWidth="1"/>
    <col min="9" max="9" width="65.7109375" style="8" customWidth="1"/>
    <col min="10" max="16384" width="11.42578125" style="8"/>
  </cols>
  <sheetData>
    <row r="1" spans="1:9" ht="35.1" customHeight="1">
      <c r="A1" s="494" t="s">
        <v>72</v>
      </c>
      <c r="B1" s="495"/>
      <c r="C1" s="495"/>
      <c r="D1" s="495"/>
      <c r="E1" s="495"/>
      <c r="F1" s="495"/>
      <c r="G1" s="495"/>
      <c r="H1" s="495"/>
      <c r="I1" s="496"/>
    </row>
    <row r="2" spans="1:9" ht="6.75" customHeight="1"/>
    <row r="3" spans="1:9" ht="17.25" customHeight="1">
      <c r="A3" s="497" t="s">
        <v>290</v>
      </c>
      <c r="B3" s="498"/>
      <c r="C3" s="498"/>
      <c r="D3" s="498"/>
      <c r="E3" s="498"/>
      <c r="F3" s="498"/>
      <c r="G3" s="498"/>
      <c r="H3" s="498"/>
      <c r="I3" s="499"/>
    </row>
    <row r="4" spans="1:9" ht="17.25" customHeight="1">
      <c r="A4" s="497" t="s">
        <v>292</v>
      </c>
      <c r="B4" s="498"/>
      <c r="C4" s="498"/>
      <c r="D4" s="498"/>
      <c r="E4" s="498"/>
      <c r="F4" s="498"/>
      <c r="G4" s="498"/>
      <c r="H4" s="498"/>
      <c r="I4" s="499"/>
    </row>
    <row r="5" spans="1:9" ht="28.9" customHeight="1">
      <c r="A5" s="492" t="s">
        <v>174</v>
      </c>
      <c r="B5" s="504" t="s">
        <v>93</v>
      </c>
      <c r="C5" s="505"/>
      <c r="D5" s="505"/>
      <c r="E5" s="506"/>
      <c r="F5" s="9" t="s">
        <v>84</v>
      </c>
      <c r="G5" s="9"/>
      <c r="H5" s="500" t="s">
        <v>160</v>
      </c>
      <c r="I5" s="501"/>
    </row>
    <row r="6" spans="1:9" ht="31.15" customHeight="1">
      <c r="A6" s="493"/>
      <c r="B6" s="11" t="s">
        <v>159</v>
      </c>
      <c r="C6" s="11" t="s">
        <v>40</v>
      </c>
      <c r="D6" s="11" t="s">
        <v>41</v>
      </c>
      <c r="E6" s="11" t="s">
        <v>96</v>
      </c>
      <c r="F6" s="12" t="s">
        <v>97</v>
      </c>
      <c r="G6" s="12" t="s">
        <v>98</v>
      </c>
      <c r="H6" s="502" t="s">
        <v>71</v>
      </c>
      <c r="I6" s="503"/>
    </row>
    <row r="7" spans="1:9" s="18" customFormat="1" ht="10.15" customHeight="1">
      <c r="A7" s="14"/>
      <c r="B7" s="15"/>
      <c r="C7" s="15"/>
      <c r="D7" s="15"/>
      <c r="E7" s="15"/>
      <c r="F7" s="15"/>
      <c r="G7" s="15"/>
      <c r="H7" s="16"/>
      <c r="I7" s="17"/>
    </row>
    <row r="8" spans="1:9" s="18" customFormat="1" ht="35.450000000000003" customHeight="1">
      <c r="A8" s="37" t="s">
        <v>416</v>
      </c>
      <c r="B8" s="38">
        <f>SUM(B9:B16)</f>
        <v>469399722.40000004</v>
      </c>
      <c r="C8" s="38">
        <f t="shared" ref="C8:E8" si="0">SUM(C9:C16)</f>
        <v>424157992.00000006</v>
      </c>
      <c r="D8" s="38">
        <f t="shared" si="0"/>
        <v>424157992.00000006</v>
      </c>
      <c r="E8" s="38">
        <f t="shared" si="0"/>
        <v>424157992.00000006</v>
      </c>
      <c r="F8" s="38"/>
      <c r="G8" s="39"/>
      <c r="H8" s="40"/>
      <c r="I8" s="41"/>
    </row>
    <row r="9" spans="1:9" s="18" customFormat="1" ht="24" customHeight="1">
      <c r="A9" s="20">
        <v>1000</v>
      </c>
      <c r="B9" s="21">
        <v>388486743.40000004</v>
      </c>
      <c r="C9" s="21">
        <v>388382463.01000005</v>
      </c>
      <c r="D9" s="21">
        <v>388382463.01000005</v>
      </c>
      <c r="E9" s="21">
        <v>388382463.01000005</v>
      </c>
      <c r="F9" s="21">
        <f>+C9-B9</f>
        <v>-104280.38999998569</v>
      </c>
      <c r="G9" s="21">
        <f>+D9-C9</f>
        <v>0</v>
      </c>
      <c r="H9" s="22" t="s">
        <v>17</v>
      </c>
      <c r="I9" s="23" t="s">
        <v>415</v>
      </c>
    </row>
    <row r="10" spans="1:9" s="18" customFormat="1" ht="15" customHeight="1">
      <c r="A10" s="19"/>
      <c r="B10" s="24"/>
      <c r="C10" s="24"/>
      <c r="D10" s="24"/>
      <c r="E10" s="24"/>
      <c r="F10" s="24"/>
      <c r="G10" s="24"/>
      <c r="H10" s="42" t="s">
        <v>18</v>
      </c>
      <c r="I10" s="25" t="s">
        <v>417</v>
      </c>
    </row>
    <row r="11" spans="1:9" s="18" customFormat="1" ht="108.6" customHeight="1">
      <c r="A11" s="20">
        <v>2000</v>
      </c>
      <c r="B11" s="21">
        <v>7538851.3700000001</v>
      </c>
      <c r="C11" s="21">
        <v>1501401.3699999999</v>
      </c>
      <c r="D11" s="21">
        <v>1501401.3699999999</v>
      </c>
      <c r="E11" s="21">
        <v>1501401.3699999999</v>
      </c>
      <c r="F11" s="21">
        <f>+C11-B11</f>
        <v>-6037450</v>
      </c>
      <c r="G11" s="21">
        <f>+D11-C11</f>
        <v>0</v>
      </c>
      <c r="H11" s="22" t="s">
        <v>17</v>
      </c>
      <c r="I11" s="23" t="s">
        <v>886</v>
      </c>
    </row>
    <row r="12" spans="1:9" s="18" customFormat="1" ht="15" customHeight="1">
      <c r="A12" s="19"/>
      <c r="B12" s="24"/>
      <c r="C12" s="24"/>
      <c r="D12" s="24"/>
      <c r="E12" s="24"/>
      <c r="F12" s="24"/>
      <c r="G12" s="24"/>
      <c r="H12" s="42" t="s">
        <v>18</v>
      </c>
      <c r="I12" s="25" t="s">
        <v>417</v>
      </c>
    </row>
    <row r="13" spans="1:9" s="18" customFormat="1" ht="175.9" customHeight="1">
      <c r="A13" s="20">
        <v>3000</v>
      </c>
      <c r="B13" s="21">
        <v>45429231.710000001</v>
      </c>
      <c r="C13" s="21">
        <v>18829231.699999999</v>
      </c>
      <c r="D13" s="21">
        <v>18829231.699999999</v>
      </c>
      <c r="E13" s="21">
        <v>18829231.699999999</v>
      </c>
      <c r="F13" s="21">
        <f>+C13-B13</f>
        <v>-26600000.010000002</v>
      </c>
      <c r="G13" s="21">
        <f>+D13-C13</f>
        <v>0</v>
      </c>
      <c r="H13" s="22" t="s">
        <v>17</v>
      </c>
      <c r="I13" s="23" t="s">
        <v>887</v>
      </c>
    </row>
    <row r="14" spans="1:9" s="18" customFormat="1" ht="15" customHeight="1">
      <c r="A14" s="19"/>
      <c r="B14" s="24"/>
      <c r="C14" s="24"/>
      <c r="D14" s="24"/>
      <c r="E14" s="24"/>
      <c r="F14" s="24"/>
      <c r="G14" s="24"/>
      <c r="H14" s="42" t="s">
        <v>18</v>
      </c>
      <c r="I14" s="25" t="s">
        <v>417</v>
      </c>
    </row>
    <row r="15" spans="1:9" s="18" customFormat="1" ht="48" customHeight="1">
      <c r="A15" s="20">
        <v>4000</v>
      </c>
      <c r="B15" s="21">
        <v>27944895.920000002</v>
      </c>
      <c r="C15" s="21">
        <v>15444895.92</v>
      </c>
      <c r="D15" s="21">
        <v>15444895.92</v>
      </c>
      <c r="E15" s="21">
        <v>15444895.92</v>
      </c>
      <c r="F15" s="21">
        <f>+C15-B15</f>
        <v>-12500000.000000002</v>
      </c>
      <c r="G15" s="21">
        <f>+D15-C15</f>
        <v>0</v>
      </c>
      <c r="H15" s="22" t="s">
        <v>17</v>
      </c>
      <c r="I15" s="23" t="s">
        <v>418</v>
      </c>
    </row>
    <row r="16" spans="1:9" s="18" customFormat="1" ht="15" customHeight="1">
      <c r="A16" s="19"/>
      <c r="B16" s="27"/>
      <c r="C16" s="27"/>
      <c r="D16" s="27"/>
      <c r="E16" s="27"/>
      <c r="F16" s="28"/>
      <c r="G16" s="27"/>
      <c r="H16" s="42" t="s">
        <v>18</v>
      </c>
      <c r="I16" s="25" t="s">
        <v>417</v>
      </c>
    </row>
    <row r="17" spans="1:9" s="18" customFormat="1" ht="37.9" customHeight="1">
      <c r="A17" s="43" t="s">
        <v>419</v>
      </c>
      <c r="B17" s="44">
        <f>SUM(B18:B29)</f>
        <v>290422379.51999998</v>
      </c>
      <c r="C17" s="44">
        <f t="shared" ref="C17:E17" si="1">SUM(C18:C29)</f>
        <v>173682706.06</v>
      </c>
      <c r="D17" s="44">
        <f t="shared" si="1"/>
        <v>173682706.06</v>
      </c>
      <c r="E17" s="44">
        <f t="shared" si="1"/>
        <v>173682706.06</v>
      </c>
      <c r="F17" s="45"/>
      <c r="G17" s="46"/>
      <c r="H17" s="47"/>
      <c r="I17" s="48"/>
    </row>
    <row r="18" spans="1:9" s="18" customFormat="1" ht="21.6" customHeight="1">
      <c r="A18" s="20">
        <v>1000</v>
      </c>
      <c r="B18" s="21">
        <v>151902708.56</v>
      </c>
      <c r="C18" s="21">
        <v>151900143.70000002</v>
      </c>
      <c r="D18" s="21">
        <v>151900143.70000002</v>
      </c>
      <c r="E18" s="21">
        <v>151900143.70000002</v>
      </c>
      <c r="F18" s="21">
        <f>+C18-B18</f>
        <v>-2564.8599999845028</v>
      </c>
      <c r="G18" s="21">
        <f>+D18-C18</f>
        <v>0</v>
      </c>
      <c r="H18" s="22" t="s">
        <v>17</v>
      </c>
      <c r="I18" s="23" t="s">
        <v>415</v>
      </c>
    </row>
    <row r="19" spans="1:9" s="18" customFormat="1" ht="15" customHeight="1">
      <c r="A19" s="19"/>
      <c r="B19" s="24"/>
      <c r="C19" s="24"/>
      <c r="D19" s="24"/>
      <c r="E19" s="24"/>
      <c r="F19" s="24"/>
      <c r="G19" s="24"/>
      <c r="H19" s="42" t="s">
        <v>18</v>
      </c>
      <c r="I19" s="25" t="s">
        <v>417</v>
      </c>
    </row>
    <row r="20" spans="1:9" s="18" customFormat="1" ht="108.6" customHeight="1">
      <c r="A20" s="20">
        <v>2000</v>
      </c>
      <c r="B20" s="21">
        <v>57068110.920000009</v>
      </c>
      <c r="C20" s="21">
        <v>7495750.9199999999</v>
      </c>
      <c r="D20" s="21">
        <v>7495750.9199999999</v>
      </c>
      <c r="E20" s="21">
        <v>7495750.9199999999</v>
      </c>
      <c r="F20" s="21">
        <f>+C20-B20</f>
        <v>-49572360.000000007</v>
      </c>
      <c r="G20" s="21">
        <f>+D20-C20</f>
        <v>0</v>
      </c>
      <c r="H20" s="22" t="s">
        <v>17</v>
      </c>
      <c r="I20" s="23" t="s">
        <v>889</v>
      </c>
    </row>
    <row r="21" spans="1:9" s="18" customFormat="1" ht="15" customHeight="1">
      <c r="A21" s="19"/>
      <c r="B21" s="24"/>
      <c r="C21" s="24"/>
      <c r="D21" s="24"/>
      <c r="E21" s="24"/>
      <c r="F21" s="24"/>
      <c r="G21" s="24"/>
      <c r="H21" s="42" t="s">
        <v>18</v>
      </c>
      <c r="I21" s="25" t="s">
        <v>417</v>
      </c>
    </row>
    <row r="22" spans="1:9" s="18" customFormat="1" ht="106.15" customHeight="1">
      <c r="A22" s="20">
        <v>3000</v>
      </c>
      <c r="B22" s="21">
        <v>7991936.7300000004</v>
      </c>
      <c r="C22" s="21">
        <v>4991936.7300000004</v>
      </c>
      <c r="D22" s="21">
        <v>4991936.7300000004</v>
      </c>
      <c r="E22" s="21">
        <v>4991936.7300000004</v>
      </c>
      <c r="F22" s="21">
        <f>+C22-B22</f>
        <v>-3000000</v>
      </c>
      <c r="G22" s="21">
        <f>+D22-C22</f>
        <v>0</v>
      </c>
      <c r="H22" s="22" t="s">
        <v>17</v>
      </c>
      <c r="I22" s="23" t="s">
        <v>888</v>
      </c>
    </row>
    <row r="23" spans="1:9" s="18" customFormat="1" ht="15" customHeight="1">
      <c r="A23" s="19"/>
      <c r="B23" s="24"/>
      <c r="C23" s="24"/>
      <c r="D23" s="24"/>
      <c r="E23" s="24"/>
      <c r="F23" s="24"/>
      <c r="G23" s="24"/>
      <c r="H23" s="42" t="s">
        <v>18</v>
      </c>
      <c r="I23" s="25" t="s">
        <v>417</v>
      </c>
    </row>
    <row r="24" spans="1:9" s="18" customFormat="1" ht="66.599999999999994" customHeight="1">
      <c r="A24" s="20">
        <v>5000</v>
      </c>
      <c r="B24" s="21">
        <v>2045933.1899999997</v>
      </c>
      <c r="C24" s="21">
        <v>898283.19000000006</v>
      </c>
      <c r="D24" s="21">
        <v>898283.19000000006</v>
      </c>
      <c r="E24" s="21">
        <v>898283.19000000006</v>
      </c>
      <c r="F24" s="21">
        <f>+C24-B24</f>
        <v>-1147649.9999999995</v>
      </c>
      <c r="G24" s="21">
        <f>+D24-C24</f>
        <v>0</v>
      </c>
      <c r="H24" s="22" t="s">
        <v>17</v>
      </c>
      <c r="I24" s="23" t="s">
        <v>420</v>
      </c>
    </row>
    <row r="25" spans="1:9" s="18" customFormat="1" ht="15" customHeight="1">
      <c r="A25" s="19"/>
      <c r="B25" s="24"/>
      <c r="C25" s="24"/>
      <c r="D25" s="24"/>
      <c r="E25" s="24"/>
      <c r="F25" s="24"/>
      <c r="G25" s="24"/>
      <c r="H25" s="42" t="s">
        <v>18</v>
      </c>
      <c r="I25" s="25" t="s">
        <v>417</v>
      </c>
    </row>
    <row r="26" spans="1:9" s="18" customFormat="1" ht="66.599999999999994" customHeight="1">
      <c r="A26" s="20">
        <v>6000</v>
      </c>
      <c r="B26" s="21">
        <v>71413690.120000005</v>
      </c>
      <c r="C26" s="21">
        <v>8396591.5199999996</v>
      </c>
      <c r="D26" s="21">
        <v>8396591.5199999996</v>
      </c>
      <c r="E26" s="21">
        <v>8396591.5199999996</v>
      </c>
      <c r="F26" s="21">
        <f>+C26-B26</f>
        <v>-63017098.600000009</v>
      </c>
      <c r="G26" s="21">
        <f>+D26-C26</f>
        <v>0</v>
      </c>
      <c r="H26" s="22" t="s">
        <v>17</v>
      </c>
      <c r="I26" s="23" t="s">
        <v>421</v>
      </c>
    </row>
    <row r="27" spans="1:9" s="18" customFormat="1" ht="15" customHeight="1">
      <c r="A27" s="19"/>
      <c r="B27" s="24"/>
      <c r="C27" s="24"/>
      <c r="D27" s="24"/>
      <c r="E27" s="24"/>
      <c r="F27" s="24"/>
      <c r="G27" s="27"/>
      <c r="H27" s="42" t="s">
        <v>18</v>
      </c>
      <c r="I27" s="25"/>
    </row>
    <row r="28" spans="1:9" s="18" customFormat="1" ht="15" customHeight="1">
      <c r="A28" s="20">
        <v>7000</v>
      </c>
      <c r="B28" s="21">
        <v>0</v>
      </c>
      <c r="C28" s="21">
        <v>0</v>
      </c>
      <c r="D28" s="21">
        <v>0</v>
      </c>
      <c r="E28" s="21">
        <v>0</v>
      </c>
      <c r="F28" s="21">
        <f>+C28-B28</f>
        <v>0</v>
      </c>
      <c r="G28" s="21">
        <f>+D28-C28</f>
        <v>0</v>
      </c>
      <c r="H28" s="22"/>
      <c r="I28" s="23"/>
    </row>
    <row r="29" spans="1:9" s="18" customFormat="1" ht="15" customHeight="1">
      <c r="A29" s="19"/>
      <c r="B29" s="24"/>
      <c r="C29" s="24"/>
      <c r="D29" s="24"/>
      <c r="E29" s="24"/>
      <c r="F29" s="24"/>
      <c r="G29" s="27"/>
      <c r="H29" s="26"/>
      <c r="I29" s="25"/>
    </row>
    <row r="30" spans="1:9" s="18" customFormat="1" ht="28.9" customHeight="1">
      <c r="A30" s="49" t="s">
        <v>422</v>
      </c>
      <c r="B30" s="44">
        <f>+B8+B17</f>
        <v>759822101.92000008</v>
      </c>
      <c r="C30" s="44">
        <f t="shared" ref="C30:E30" si="2">+C8+C17</f>
        <v>597840698.06000006</v>
      </c>
      <c r="D30" s="44">
        <f t="shared" si="2"/>
        <v>597840698.06000006</v>
      </c>
      <c r="E30" s="44">
        <f t="shared" si="2"/>
        <v>597840698.06000006</v>
      </c>
      <c r="F30" s="45"/>
      <c r="G30" s="46"/>
      <c r="H30" s="50"/>
      <c r="I30" s="48"/>
    </row>
    <row r="31" spans="1:9">
      <c r="A31" s="30"/>
    </row>
    <row r="32" spans="1:9">
      <c r="A32" s="31"/>
      <c r="G32" s="32"/>
      <c r="H32" s="32"/>
      <c r="I32" s="32"/>
    </row>
    <row r="33" spans="1:9">
      <c r="A33" s="33"/>
      <c r="B33" s="34"/>
      <c r="D33" s="34"/>
      <c r="G33" s="35"/>
      <c r="H33" s="35"/>
      <c r="I33" s="35"/>
    </row>
    <row r="34" spans="1:9">
      <c r="B34" s="34"/>
      <c r="D34" s="34"/>
    </row>
  </sheetData>
  <mergeCells count="7">
    <mergeCell ref="A5:A6"/>
    <mergeCell ref="A1:I1"/>
    <mergeCell ref="A3:I3"/>
    <mergeCell ref="A4:I4"/>
    <mergeCell ref="H5:I5"/>
    <mergeCell ref="H6:I6"/>
    <mergeCell ref="B5:E5"/>
  </mergeCells>
  <phoneticPr fontId="0" type="noConversion"/>
  <printOptions horizontalCentered="1"/>
  <pageMargins left="0.19685039370078741" right="0.19685039370078741" top="1.574803149606299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0.xml><?xml version="1.0" encoding="utf-8"?>
<worksheet xmlns="http://schemas.openxmlformats.org/spreadsheetml/2006/main" xmlns:r="http://schemas.openxmlformats.org/officeDocument/2006/relationships">
  <sheetPr>
    <tabColor theme="3" tint="0.79998168889431442"/>
  </sheetPr>
  <dimension ref="A1:T12"/>
  <sheetViews>
    <sheetView showGridLines="0" zoomScaleSheetLayoutView="70" workbookViewId="0">
      <selection activeCell="A9" sqref="A9:XFD9"/>
    </sheetView>
  </sheetViews>
  <sheetFormatPr baseColWidth="10" defaultColWidth="11.42578125" defaultRowHeight="12.75"/>
  <cols>
    <col min="1" max="1" width="50" style="223" customWidth="1"/>
    <col min="2" max="2" width="6.5703125" style="223" customWidth="1"/>
    <col min="3" max="3" width="90.7109375" style="223" customWidth="1"/>
    <col min="4" max="16384" width="11.42578125" style="223"/>
  </cols>
  <sheetData>
    <row r="1" spans="1:20" ht="35.1" customHeight="1">
      <c r="A1" s="544" t="s">
        <v>86</v>
      </c>
      <c r="B1" s="545"/>
      <c r="C1" s="546"/>
    </row>
    <row r="2" spans="1:20" ht="6" customHeight="1">
      <c r="C2" s="233"/>
    </row>
    <row r="3" spans="1:20" s="233" customFormat="1" ht="20.100000000000001" customHeight="1">
      <c r="A3" s="547" t="s">
        <v>480</v>
      </c>
      <c r="B3" s="548"/>
      <c r="C3" s="549"/>
      <c r="D3" s="234"/>
      <c r="E3" s="234"/>
      <c r="F3" s="234"/>
      <c r="G3" s="234"/>
      <c r="H3" s="234"/>
      <c r="I3" s="234"/>
      <c r="J3" s="234"/>
      <c r="K3" s="234"/>
      <c r="L3" s="234"/>
      <c r="M3" s="234"/>
      <c r="N3" s="234"/>
      <c r="O3" s="234"/>
      <c r="P3" s="234"/>
      <c r="Q3" s="234"/>
      <c r="R3" s="234"/>
      <c r="S3" s="234"/>
      <c r="T3" s="234"/>
    </row>
    <row r="4" spans="1:20" s="233" customFormat="1" ht="20.100000000000001" customHeight="1">
      <c r="A4" s="547" t="s">
        <v>481</v>
      </c>
      <c r="B4" s="548"/>
      <c r="C4" s="549"/>
      <c r="D4" s="234"/>
      <c r="E4" s="234"/>
      <c r="F4" s="234"/>
      <c r="G4" s="234"/>
      <c r="H4" s="234"/>
      <c r="I4" s="234"/>
      <c r="J4" s="234"/>
      <c r="K4" s="234"/>
      <c r="L4" s="234"/>
      <c r="M4" s="234"/>
      <c r="N4" s="234"/>
      <c r="O4" s="234"/>
      <c r="P4" s="234"/>
      <c r="Q4" s="234"/>
      <c r="R4" s="234"/>
      <c r="S4" s="234"/>
      <c r="T4" s="234"/>
    </row>
    <row r="5" spans="1:20" s="233" customFormat="1" ht="20.100000000000001" customHeight="1">
      <c r="A5" s="547" t="s">
        <v>487</v>
      </c>
      <c r="B5" s="548"/>
      <c r="C5" s="549"/>
      <c r="D5" s="234"/>
      <c r="E5" s="234"/>
      <c r="F5" s="234"/>
      <c r="G5" s="234"/>
      <c r="H5" s="234"/>
      <c r="I5" s="234"/>
      <c r="J5" s="234"/>
      <c r="K5" s="234"/>
      <c r="L5" s="234"/>
      <c r="M5" s="234"/>
      <c r="N5" s="234"/>
      <c r="O5" s="234"/>
      <c r="P5" s="234"/>
      <c r="Q5" s="234"/>
      <c r="R5" s="234"/>
      <c r="S5" s="234"/>
      <c r="T5" s="234"/>
    </row>
    <row r="6" spans="1:20" ht="30" customHeight="1">
      <c r="A6" s="550" t="s">
        <v>484</v>
      </c>
      <c r="B6" s="551"/>
      <c r="C6" s="552"/>
    </row>
    <row r="7" spans="1:20" s="231" customFormat="1" ht="15" customHeight="1">
      <c r="A7" s="236"/>
      <c r="B7" s="232"/>
      <c r="C7" s="235"/>
    </row>
    <row r="8" spans="1:20" s="231" customFormat="1" ht="54.6" customHeight="1">
      <c r="A8" s="556" t="s">
        <v>482</v>
      </c>
      <c r="B8" s="557"/>
      <c r="C8" s="558"/>
    </row>
    <row r="9" spans="1:20" s="231" customFormat="1" ht="15" customHeight="1">
      <c r="A9" s="553"/>
      <c r="B9" s="554"/>
      <c r="C9" s="555"/>
    </row>
    <row r="11" spans="1:20">
      <c r="A11" s="229"/>
      <c r="B11" s="229"/>
      <c r="C11" s="225"/>
    </row>
    <row r="12" spans="1:20">
      <c r="A12" s="230"/>
      <c r="B12" s="230"/>
      <c r="C12" s="226"/>
    </row>
  </sheetData>
  <mergeCells count="7">
    <mergeCell ref="A9:C9"/>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sheetPr>
    <tabColor theme="3" tint="0.79998168889431442"/>
  </sheetPr>
  <dimension ref="A1:T15"/>
  <sheetViews>
    <sheetView showGridLines="0" topLeftCell="A4" zoomScaleSheetLayoutView="70" workbookViewId="0">
      <selection activeCell="C19" sqref="C19"/>
    </sheetView>
  </sheetViews>
  <sheetFormatPr baseColWidth="10" defaultColWidth="11.42578125" defaultRowHeight="12.75"/>
  <cols>
    <col min="1" max="1" width="50" style="223" customWidth="1"/>
    <col min="2" max="2" width="6.5703125" style="223" customWidth="1"/>
    <col min="3" max="3" width="90.7109375" style="223" customWidth="1"/>
    <col min="4" max="16384" width="11.42578125" style="223"/>
  </cols>
  <sheetData>
    <row r="1" spans="1:20" ht="35.1" customHeight="1">
      <c r="A1" s="544" t="s">
        <v>86</v>
      </c>
      <c r="B1" s="545"/>
      <c r="C1" s="546"/>
    </row>
    <row r="2" spans="1:20" ht="6" customHeight="1">
      <c r="C2" s="233"/>
    </row>
    <row r="3" spans="1:20" s="233" customFormat="1" ht="20.100000000000001" customHeight="1">
      <c r="A3" s="547" t="s">
        <v>480</v>
      </c>
      <c r="B3" s="548"/>
      <c r="C3" s="549"/>
      <c r="D3" s="234"/>
      <c r="E3" s="234"/>
      <c r="F3" s="234"/>
      <c r="G3" s="234"/>
      <c r="H3" s="234"/>
      <c r="I3" s="234"/>
      <c r="J3" s="234"/>
      <c r="K3" s="234"/>
      <c r="L3" s="234"/>
      <c r="M3" s="234"/>
      <c r="N3" s="234"/>
      <c r="O3" s="234"/>
      <c r="P3" s="234"/>
      <c r="Q3" s="234"/>
      <c r="R3" s="234"/>
      <c r="S3" s="234"/>
      <c r="T3" s="234"/>
    </row>
    <row r="4" spans="1:20" s="233" customFormat="1" ht="20.100000000000001" customHeight="1">
      <c r="A4" s="547" t="s">
        <v>481</v>
      </c>
      <c r="B4" s="548"/>
      <c r="C4" s="549"/>
      <c r="D4" s="234"/>
      <c r="E4" s="234"/>
      <c r="F4" s="234"/>
      <c r="G4" s="234"/>
      <c r="H4" s="234"/>
      <c r="I4" s="234"/>
      <c r="J4" s="234"/>
      <c r="K4" s="234"/>
      <c r="L4" s="234"/>
      <c r="M4" s="234"/>
      <c r="N4" s="234"/>
      <c r="O4" s="234"/>
      <c r="P4" s="234"/>
      <c r="Q4" s="234"/>
      <c r="R4" s="234"/>
      <c r="S4" s="234"/>
      <c r="T4" s="234"/>
    </row>
    <row r="5" spans="1:20" s="233" customFormat="1" ht="20.100000000000001" customHeight="1">
      <c r="A5" s="547" t="s">
        <v>483</v>
      </c>
      <c r="B5" s="548"/>
      <c r="C5" s="549"/>
      <c r="D5" s="234"/>
      <c r="E5" s="234"/>
      <c r="F5" s="234"/>
      <c r="G5" s="234"/>
      <c r="H5" s="234"/>
      <c r="I5" s="234"/>
      <c r="J5" s="234"/>
      <c r="K5" s="234"/>
      <c r="L5" s="234"/>
      <c r="M5" s="234"/>
      <c r="N5" s="234"/>
      <c r="O5" s="234"/>
      <c r="P5" s="234"/>
      <c r="Q5" s="234"/>
      <c r="R5" s="234"/>
      <c r="S5" s="234"/>
      <c r="T5" s="234"/>
    </row>
    <row r="6" spans="1:20" ht="30" customHeight="1">
      <c r="A6" s="550" t="s">
        <v>484</v>
      </c>
      <c r="B6" s="551"/>
      <c r="C6" s="552"/>
    </row>
    <row r="7" spans="1:20" s="231" customFormat="1" ht="15" customHeight="1">
      <c r="A7" s="236"/>
      <c r="B7" s="232"/>
      <c r="C7" s="235"/>
    </row>
    <row r="8" spans="1:20" s="231" customFormat="1" ht="103.9" customHeight="1">
      <c r="A8" s="559" t="s">
        <v>488</v>
      </c>
      <c r="B8" s="560"/>
      <c r="C8" s="561"/>
    </row>
    <row r="9" spans="1:20" s="231" customFormat="1" ht="15" customHeight="1">
      <c r="A9" s="562"/>
      <c r="B9" s="563"/>
      <c r="C9" s="564"/>
    </row>
    <row r="10" spans="1:20" s="231" customFormat="1" ht="48.6" customHeight="1">
      <c r="A10" s="559" t="s">
        <v>489</v>
      </c>
      <c r="B10" s="560"/>
      <c r="C10" s="561"/>
    </row>
    <row r="11" spans="1:20" s="231" customFormat="1" ht="15" customHeight="1">
      <c r="A11" s="562"/>
      <c r="B11" s="563"/>
      <c r="C11" s="564"/>
    </row>
    <row r="12" spans="1:20" s="231" customFormat="1" ht="15" customHeight="1">
      <c r="A12" s="553"/>
      <c r="B12" s="554"/>
      <c r="C12" s="555"/>
    </row>
    <row r="14" spans="1:20">
      <c r="A14" s="229"/>
      <c r="B14" s="229"/>
      <c r="C14" s="225"/>
    </row>
    <row r="15" spans="1:20">
      <c r="A15" s="230"/>
      <c r="B15" s="230"/>
      <c r="C15" s="226"/>
    </row>
  </sheetData>
  <mergeCells count="10">
    <mergeCell ref="A12:C12"/>
    <mergeCell ref="A10:C10"/>
    <mergeCell ref="A9:C9"/>
    <mergeCell ref="A11:C11"/>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sheetPr>
    <tabColor theme="3" tint="0.79998168889431442"/>
  </sheetPr>
  <dimension ref="A1:T12"/>
  <sheetViews>
    <sheetView showGridLines="0" topLeftCell="A4" zoomScaleSheetLayoutView="70" workbookViewId="0">
      <selection activeCell="A8" sqref="A8:C8"/>
    </sheetView>
  </sheetViews>
  <sheetFormatPr baseColWidth="10" defaultColWidth="11.42578125" defaultRowHeight="12.75"/>
  <cols>
    <col min="1" max="1" width="50" style="223" customWidth="1"/>
    <col min="2" max="2" width="6.5703125" style="223" customWidth="1"/>
    <col min="3" max="3" width="90.7109375" style="223" customWidth="1"/>
    <col min="4" max="16384" width="11.42578125" style="223"/>
  </cols>
  <sheetData>
    <row r="1" spans="1:20" ht="35.1" customHeight="1">
      <c r="A1" s="544" t="s">
        <v>86</v>
      </c>
      <c r="B1" s="545"/>
      <c r="C1" s="546"/>
    </row>
    <row r="2" spans="1:20" ht="6" customHeight="1">
      <c r="C2" s="233"/>
    </row>
    <row r="3" spans="1:20" s="233" customFormat="1" ht="20.100000000000001" customHeight="1">
      <c r="A3" s="547" t="s">
        <v>480</v>
      </c>
      <c r="B3" s="548"/>
      <c r="C3" s="549"/>
      <c r="D3" s="234"/>
      <c r="E3" s="234"/>
      <c r="F3" s="234"/>
      <c r="G3" s="234"/>
      <c r="H3" s="234"/>
      <c r="I3" s="234"/>
      <c r="J3" s="234"/>
      <c r="K3" s="234"/>
      <c r="L3" s="234"/>
      <c r="M3" s="234"/>
      <c r="N3" s="234"/>
      <c r="O3" s="234"/>
      <c r="P3" s="234"/>
      <c r="Q3" s="234"/>
      <c r="R3" s="234"/>
      <c r="S3" s="234"/>
      <c r="T3" s="234"/>
    </row>
    <row r="4" spans="1:20" s="233" customFormat="1" ht="20.100000000000001" customHeight="1">
      <c r="A4" s="547" t="s">
        <v>481</v>
      </c>
      <c r="B4" s="548"/>
      <c r="C4" s="549"/>
      <c r="D4" s="234"/>
      <c r="E4" s="234"/>
      <c r="F4" s="234"/>
      <c r="G4" s="234"/>
      <c r="H4" s="234"/>
      <c r="I4" s="234"/>
      <c r="J4" s="234"/>
      <c r="K4" s="234"/>
      <c r="L4" s="234"/>
      <c r="M4" s="234"/>
      <c r="N4" s="234"/>
      <c r="O4" s="234"/>
      <c r="P4" s="234"/>
      <c r="Q4" s="234"/>
      <c r="R4" s="234"/>
      <c r="S4" s="234"/>
      <c r="T4" s="234"/>
    </row>
    <row r="5" spans="1:20" s="233" customFormat="1" ht="20.100000000000001" customHeight="1">
      <c r="A5" s="547" t="s">
        <v>485</v>
      </c>
      <c r="B5" s="548"/>
      <c r="C5" s="549"/>
      <c r="D5" s="234"/>
      <c r="E5" s="234"/>
      <c r="F5" s="234"/>
      <c r="G5" s="234"/>
      <c r="H5" s="234"/>
      <c r="I5" s="234"/>
      <c r="J5" s="234"/>
      <c r="K5" s="234"/>
      <c r="L5" s="234"/>
      <c r="M5" s="234"/>
      <c r="N5" s="234"/>
      <c r="O5" s="234"/>
      <c r="P5" s="234"/>
      <c r="Q5" s="234"/>
      <c r="R5" s="234"/>
      <c r="S5" s="234"/>
      <c r="T5" s="234"/>
    </row>
    <row r="6" spans="1:20" ht="30" customHeight="1">
      <c r="A6" s="550" t="s">
        <v>484</v>
      </c>
      <c r="B6" s="551"/>
      <c r="C6" s="552"/>
    </row>
    <row r="7" spans="1:20" s="231" customFormat="1" ht="15" customHeight="1">
      <c r="A7" s="236"/>
      <c r="B7" s="232"/>
      <c r="C7" s="235"/>
    </row>
    <row r="8" spans="1:20" s="231" customFormat="1" ht="70.150000000000006" customHeight="1">
      <c r="A8" s="565" t="s">
        <v>490</v>
      </c>
      <c r="B8" s="560"/>
      <c r="C8" s="561"/>
    </row>
    <row r="9" spans="1:20" s="231" customFormat="1" ht="15" customHeight="1">
      <c r="A9" s="553"/>
      <c r="B9" s="554"/>
      <c r="C9" s="555"/>
    </row>
    <row r="11" spans="1:20">
      <c r="A11" s="229"/>
      <c r="B11" s="229"/>
      <c r="C11" s="225"/>
    </row>
    <row r="12" spans="1:20">
      <c r="A12" s="230"/>
      <c r="B12" s="230"/>
      <c r="C12" s="226"/>
    </row>
  </sheetData>
  <mergeCells count="7">
    <mergeCell ref="A9:C9"/>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sheetPr>
    <tabColor theme="3" tint="0.79998168889431442"/>
  </sheetPr>
  <dimension ref="A1:T12"/>
  <sheetViews>
    <sheetView showGridLines="0" topLeftCell="A4" zoomScaleSheetLayoutView="70" workbookViewId="0">
      <selection activeCell="C27" sqref="C27"/>
    </sheetView>
  </sheetViews>
  <sheetFormatPr baseColWidth="10" defaultColWidth="11.42578125" defaultRowHeight="12.75"/>
  <cols>
    <col min="1" max="1" width="50" style="223" customWidth="1"/>
    <col min="2" max="2" width="6.5703125" style="223" customWidth="1"/>
    <col min="3" max="3" width="90.7109375" style="223" customWidth="1"/>
    <col min="4" max="16384" width="11.42578125" style="223"/>
  </cols>
  <sheetData>
    <row r="1" spans="1:20" ht="35.1" customHeight="1">
      <c r="A1" s="544" t="s">
        <v>86</v>
      </c>
      <c r="B1" s="545"/>
      <c r="C1" s="546"/>
    </row>
    <row r="2" spans="1:20" ht="6" customHeight="1">
      <c r="C2" s="233"/>
    </row>
    <row r="3" spans="1:20" s="233" customFormat="1" ht="20.100000000000001" customHeight="1">
      <c r="A3" s="547" t="s">
        <v>480</v>
      </c>
      <c r="B3" s="548"/>
      <c r="C3" s="549"/>
      <c r="D3" s="234"/>
      <c r="E3" s="234"/>
      <c r="F3" s="234"/>
      <c r="G3" s="234"/>
      <c r="H3" s="234"/>
      <c r="I3" s="234"/>
      <c r="J3" s="234"/>
      <c r="K3" s="234"/>
      <c r="L3" s="234"/>
      <c r="M3" s="234"/>
      <c r="N3" s="234"/>
      <c r="O3" s="234"/>
      <c r="P3" s="234"/>
      <c r="Q3" s="234"/>
      <c r="R3" s="234"/>
      <c r="S3" s="234"/>
      <c r="T3" s="234"/>
    </row>
    <row r="4" spans="1:20" s="233" customFormat="1" ht="20.100000000000001" customHeight="1">
      <c r="A4" s="547" t="s">
        <v>481</v>
      </c>
      <c r="B4" s="548"/>
      <c r="C4" s="549"/>
      <c r="D4" s="234"/>
      <c r="E4" s="234"/>
      <c r="F4" s="234"/>
      <c r="G4" s="234"/>
      <c r="H4" s="234"/>
      <c r="I4" s="234"/>
      <c r="J4" s="234"/>
      <c r="K4" s="234"/>
      <c r="L4" s="234"/>
      <c r="M4" s="234"/>
      <c r="N4" s="234"/>
      <c r="O4" s="234"/>
      <c r="P4" s="234"/>
      <c r="Q4" s="234"/>
      <c r="R4" s="234"/>
      <c r="S4" s="234"/>
      <c r="T4" s="234"/>
    </row>
    <row r="5" spans="1:20" s="233" customFormat="1" ht="20.100000000000001" customHeight="1">
      <c r="A5" s="547" t="s">
        <v>486</v>
      </c>
      <c r="B5" s="548"/>
      <c r="C5" s="549"/>
      <c r="D5" s="234"/>
      <c r="E5" s="234"/>
      <c r="F5" s="234"/>
      <c r="G5" s="234"/>
      <c r="H5" s="234"/>
      <c r="I5" s="234"/>
      <c r="J5" s="234"/>
      <c r="K5" s="234"/>
      <c r="L5" s="234"/>
      <c r="M5" s="234"/>
      <c r="N5" s="234"/>
      <c r="O5" s="234"/>
      <c r="P5" s="234"/>
      <c r="Q5" s="234"/>
      <c r="R5" s="234"/>
      <c r="S5" s="234"/>
      <c r="T5" s="234"/>
    </row>
    <row r="6" spans="1:20" ht="30" customHeight="1">
      <c r="A6" s="550" t="s">
        <v>484</v>
      </c>
      <c r="B6" s="551"/>
      <c r="C6" s="552"/>
    </row>
    <row r="7" spans="1:20" s="231" customFormat="1" ht="15" customHeight="1">
      <c r="A7" s="236"/>
      <c r="B7" s="232"/>
      <c r="C7" s="235"/>
    </row>
    <row r="8" spans="1:20" s="231" customFormat="1" ht="66" customHeight="1">
      <c r="A8" s="565" t="s">
        <v>491</v>
      </c>
      <c r="B8" s="560"/>
      <c r="C8" s="561"/>
    </row>
    <row r="9" spans="1:20" s="231" customFormat="1" ht="15" customHeight="1">
      <c r="A9" s="553"/>
      <c r="B9" s="554"/>
      <c r="C9" s="555"/>
    </row>
    <row r="11" spans="1:20">
      <c r="A11" s="229"/>
      <c r="B11" s="229"/>
      <c r="C11" s="225"/>
    </row>
    <row r="12" spans="1:20">
      <c r="A12" s="230"/>
      <c r="B12" s="230"/>
      <c r="C12" s="226"/>
    </row>
  </sheetData>
  <mergeCells count="7">
    <mergeCell ref="A9:C9"/>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sheetPr>
    <tabColor theme="3" tint="0.79998168889431442"/>
  </sheetPr>
  <dimension ref="A1:P348"/>
  <sheetViews>
    <sheetView showGridLines="0" topLeftCell="A280" zoomScale="85" zoomScaleNormal="85" workbookViewId="0">
      <selection activeCell="A304" sqref="A304:O304"/>
    </sheetView>
  </sheetViews>
  <sheetFormatPr baseColWidth="10" defaultColWidth="11.42578125" defaultRowHeight="12.75"/>
  <cols>
    <col min="1" max="7" width="5" style="223" customWidth="1"/>
    <col min="8" max="8" width="53.28515625" style="223" customWidth="1"/>
    <col min="9" max="9" width="10.7109375" style="223" customWidth="1"/>
    <col min="10" max="10" width="12.7109375" style="223" customWidth="1"/>
    <col min="11" max="11" width="14.7109375" style="223" customWidth="1"/>
    <col min="12" max="12" width="13.7109375" style="223" customWidth="1"/>
    <col min="13" max="15" width="17.42578125" style="223" customWidth="1"/>
    <col min="16" max="16" width="2.7109375" style="223" customWidth="1"/>
    <col min="17" max="16384" width="11.42578125" style="223"/>
  </cols>
  <sheetData>
    <row r="1" spans="1:15" ht="34.9" customHeight="1">
      <c r="A1" s="544" t="s">
        <v>120</v>
      </c>
      <c r="B1" s="545"/>
      <c r="C1" s="545"/>
      <c r="D1" s="545"/>
      <c r="E1" s="545"/>
      <c r="F1" s="545"/>
      <c r="G1" s="545"/>
      <c r="H1" s="545"/>
      <c r="I1" s="545"/>
      <c r="J1" s="545"/>
      <c r="K1" s="545"/>
      <c r="L1" s="545"/>
      <c r="M1" s="545"/>
      <c r="N1" s="545"/>
      <c r="O1" s="546"/>
    </row>
    <row r="2" spans="1:15" ht="7.9" customHeight="1">
      <c r="A2" s="337"/>
      <c r="B2" s="321"/>
      <c r="C2" s="321"/>
      <c r="D2" s="321"/>
      <c r="E2" s="321"/>
      <c r="F2" s="321"/>
      <c r="G2" s="321"/>
      <c r="H2" s="321"/>
      <c r="I2" s="321"/>
      <c r="J2" s="321"/>
      <c r="K2" s="321"/>
      <c r="L2" s="321"/>
      <c r="M2" s="321"/>
      <c r="N2" s="321"/>
      <c r="O2" s="338"/>
    </row>
    <row r="3" spans="1:15" ht="19.149999999999999" customHeight="1">
      <c r="A3" s="579" t="s">
        <v>480</v>
      </c>
      <c r="B3" s="580"/>
      <c r="C3" s="580"/>
      <c r="D3" s="580"/>
      <c r="E3" s="580"/>
      <c r="F3" s="580"/>
      <c r="G3" s="580"/>
      <c r="H3" s="580"/>
      <c r="I3" s="580"/>
      <c r="J3" s="580"/>
      <c r="K3" s="580"/>
      <c r="L3" s="580"/>
      <c r="M3" s="580"/>
      <c r="N3" s="580"/>
      <c r="O3" s="581"/>
    </row>
    <row r="4" spans="1:15" ht="19.149999999999999" customHeight="1">
      <c r="A4" s="579" t="s">
        <v>481</v>
      </c>
      <c r="B4" s="580"/>
      <c r="C4" s="580"/>
      <c r="D4" s="580"/>
      <c r="E4" s="580"/>
      <c r="F4" s="580"/>
      <c r="G4" s="580"/>
      <c r="H4" s="580"/>
      <c r="I4" s="580"/>
      <c r="J4" s="580"/>
      <c r="K4" s="580"/>
      <c r="L4" s="580"/>
      <c r="M4" s="580"/>
      <c r="N4" s="580"/>
      <c r="O4" s="581"/>
    </row>
    <row r="5" spans="1:15" ht="19.899999999999999" customHeight="1">
      <c r="A5" s="568" t="s">
        <v>81</v>
      </c>
      <c r="B5" s="568" t="s">
        <v>121</v>
      </c>
      <c r="C5" s="568" t="s">
        <v>39</v>
      </c>
      <c r="D5" s="568" t="s">
        <v>37</v>
      </c>
      <c r="E5" s="568" t="s">
        <v>38</v>
      </c>
      <c r="F5" s="568" t="s">
        <v>7</v>
      </c>
      <c r="G5" s="568" t="s">
        <v>70</v>
      </c>
      <c r="H5" s="566" t="s">
        <v>8</v>
      </c>
      <c r="I5" s="568" t="s">
        <v>122</v>
      </c>
      <c r="J5" s="570" t="s">
        <v>123</v>
      </c>
      <c r="K5" s="571"/>
      <c r="L5" s="572"/>
      <c r="M5" s="570" t="s">
        <v>124</v>
      </c>
      <c r="N5" s="571"/>
      <c r="O5" s="572"/>
    </row>
    <row r="6" spans="1:15" ht="19.899999999999999" customHeight="1">
      <c r="A6" s="569"/>
      <c r="B6" s="569"/>
      <c r="C6" s="569"/>
      <c r="D6" s="569"/>
      <c r="E6" s="569"/>
      <c r="F6" s="569"/>
      <c r="G6" s="569"/>
      <c r="H6" s="567"/>
      <c r="I6" s="569"/>
      <c r="J6" s="397" t="s">
        <v>125</v>
      </c>
      <c r="K6" s="397" t="s">
        <v>165</v>
      </c>
      <c r="L6" s="397" t="s">
        <v>126</v>
      </c>
      <c r="M6" s="397" t="s">
        <v>88</v>
      </c>
      <c r="N6" s="397" t="s">
        <v>166</v>
      </c>
      <c r="O6" s="397" t="s">
        <v>16</v>
      </c>
    </row>
    <row r="7" spans="1:15" s="245" customFormat="1" ht="20.25" customHeight="1">
      <c r="A7" s="387" t="s">
        <v>492</v>
      </c>
      <c r="B7" s="387" t="s">
        <v>493</v>
      </c>
      <c r="C7" s="387" t="s">
        <v>493</v>
      </c>
      <c r="D7" s="387" t="s">
        <v>494</v>
      </c>
      <c r="E7" s="387" t="s">
        <v>493</v>
      </c>
      <c r="F7" s="387" t="s">
        <v>495</v>
      </c>
      <c r="G7" s="387"/>
      <c r="H7" s="256" t="s">
        <v>496</v>
      </c>
      <c r="I7" s="387" t="s">
        <v>497</v>
      </c>
      <c r="J7" s="387" t="s">
        <v>498</v>
      </c>
      <c r="K7" s="387" t="s">
        <v>499</v>
      </c>
      <c r="L7" s="387" t="s">
        <v>499</v>
      </c>
      <c r="M7" s="336">
        <v>97768685.889999986</v>
      </c>
      <c r="N7" s="336">
        <v>51054938.630000003</v>
      </c>
      <c r="O7" s="336">
        <v>50979313.280000001</v>
      </c>
    </row>
    <row r="8" spans="1:15" s="246" customFormat="1" ht="11.45" customHeight="1">
      <c r="A8" s="327"/>
      <c r="B8" s="328"/>
      <c r="C8" s="328"/>
      <c r="D8" s="328"/>
      <c r="E8" s="328"/>
      <c r="F8" s="328"/>
      <c r="G8" s="328"/>
      <c r="H8" s="328"/>
      <c r="I8" s="328"/>
      <c r="J8" s="328"/>
      <c r="K8" s="328"/>
      <c r="L8" s="328"/>
      <c r="M8" s="328"/>
      <c r="N8" s="328"/>
      <c r="O8" s="329"/>
    </row>
    <row r="9" spans="1:15" s="227" customFormat="1" ht="43.5" customHeight="1">
      <c r="A9" s="573" t="s">
        <v>500</v>
      </c>
      <c r="B9" s="574"/>
      <c r="C9" s="574"/>
      <c r="D9" s="574"/>
      <c r="E9" s="574"/>
      <c r="F9" s="574"/>
      <c r="G9" s="574"/>
      <c r="H9" s="574"/>
      <c r="I9" s="574"/>
      <c r="J9" s="574"/>
      <c r="K9" s="574"/>
      <c r="L9" s="574"/>
      <c r="M9" s="574"/>
      <c r="N9" s="574"/>
      <c r="O9" s="575"/>
    </row>
    <row r="10" spans="1:15" ht="87.6" customHeight="1">
      <c r="A10" s="576" t="s">
        <v>501</v>
      </c>
      <c r="B10" s="577"/>
      <c r="C10" s="577"/>
      <c r="D10" s="577"/>
      <c r="E10" s="577"/>
      <c r="F10" s="577"/>
      <c r="G10" s="577"/>
      <c r="H10" s="577"/>
      <c r="I10" s="577"/>
      <c r="J10" s="577"/>
      <c r="K10" s="577"/>
      <c r="L10" s="577"/>
      <c r="M10" s="577"/>
      <c r="N10" s="577"/>
      <c r="O10" s="578"/>
    </row>
    <row r="11" spans="1:15" ht="18.600000000000001" customHeight="1">
      <c r="A11" s="588" t="s">
        <v>502</v>
      </c>
      <c r="B11" s="589"/>
      <c r="C11" s="589"/>
      <c r="D11" s="589"/>
      <c r="E11" s="589"/>
      <c r="F11" s="589"/>
      <c r="G11" s="589"/>
      <c r="H11" s="589"/>
      <c r="I11" s="589"/>
      <c r="J11" s="589"/>
      <c r="K11" s="589"/>
      <c r="L11" s="589"/>
      <c r="M11" s="589"/>
      <c r="N11" s="589"/>
      <c r="O11" s="590"/>
    </row>
    <row r="12" spans="1:15" ht="19.899999999999999" customHeight="1">
      <c r="A12" s="568" t="s">
        <v>81</v>
      </c>
      <c r="B12" s="568" t="s">
        <v>121</v>
      </c>
      <c r="C12" s="568" t="s">
        <v>39</v>
      </c>
      <c r="D12" s="568" t="s">
        <v>37</v>
      </c>
      <c r="E12" s="568" t="s">
        <v>38</v>
      </c>
      <c r="F12" s="568" t="s">
        <v>7</v>
      </c>
      <c r="G12" s="568" t="s">
        <v>70</v>
      </c>
      <c r="H12" s="566" t="s">
        <v>8</v>
      </c>
      <c r="I12" s="568" t="s">
        <v>122</v>
      </c>
      <c r="J12" s="570" t="s">
        <v>123</v>
      </c>
      <c r="K12" s="571"/>
      <c r="L12" s="572"/>
      <c r="M12" s="570" t="s">
        <v>124</v>
      </c>
      <c r="N12" s="571"/>
      <c r="O12" s="572"/>
    </row>
    <row r="13" spans="1:15" ht="19.899999999999999" customHeight="1">
      <c r="A13" s="569"/>
      <c r="B13" s="569"/>
      <c r="C13" s="569"/>
      <c r="D13" s="569"/>
      <c r="E13" s="569"/>
      <c r="F13" s="569"/>
      <c r="G13" s="569"/>
      <c r="H13" s="567"/>
      <c r="I13" s="569"/>
      <c r="J13" s="397" t="s">
        <v>125</v>
      </c>
      <c r="K13" s="397" t="s">
        <v>165</v>
      </c>
      <c r="L13" s="397" t="s">
        <v>126</v>
      </c>
      <c r="M13" s="397" t="s">
        <v>88</v>
      </c>
      <c r="N13" s="397" t="s">
        <v>166</v>
      </c>
      <c r="O13" s="397" t="s">
        <v>16</v>
      </c>
    </row>
    <row r="14" spans="1:15" s="237" customFormat="1" ht="15" customHeight="1">
      <c r="A14" s="320" t="s">
        <v>492</v>
      </c>
      <c r="B14" s="320" t="s">
        <v>493</v>
      </c>
      <c r="C14" s="320" t="s">
        <v>493</v>
      </c>
      <c r="D14" s="320" t="s">
        <v>494</v>
      </c>
      <c r="E14" s="320" t="s">
        <v>492</v>
      </c>
      <c r="F14" s="320" t="s">
        <v>503</v>
      </c>
      <c r="G14" s="320"/>
      <c r="H14" s="257" t="s">
        <v>504</v>
      </c>
      <c r="I14" s="320" t="s">
        <v>260</v>
      </c>
      <c r="J14" s="320" t="s">
        <v>505</v>
      </c>
      <c r="K14" s="320" t="s">
        <v>506</v>
      </c>
      <c r="L14" s="320" t="s">
        <v>506</v>
      </c>
      <c r="M14" s="336">
        <v>87998251</v>
      </c>
      <c r="N14" s="336">
        <v>39157492.360000014</v>
      </c>
      <c r="O14" s="336">
        <v>39154977.960000016</v>
      </c>
    </row>
    <row r="15" spans="1:15">
      <c r="A15" s="582"/>
      <c r="B15" s="583"/>
      <c r="C15" s="583"/>
      <c r="D15" s="583"/>
      <c r="E15" s="583"/>
      <c r="F15" s="583"/>
      <c r="G15" s="583"/>
      <c r="H15" s="583"/>
      <c r="I15" s="583"/>
      <c r="J15" s="583"/>
      <c r="K15" s="583"/>
      <c r="L15" s="583"/>
      <c r="M15" s="583"/>
      <c r="N15" s="583"/>
      <c r="O15" s="584"/>
    </row>
    <row r="16" spans="1:15" ht="21" customHeight="1">
      <c r="A16" s="585" t="s">
        <v>507</v>
      </c>
      <c r="B16" s="586"/>
      <c r="C16" s="586"/>
      <c r="D16" s="586"/>
      <c r="E16" s="586"/>
      <c r="F16" s="586"/>
      <c r="G16" s="586"/>
      <c r="H16" s="586"/>
      <c r="I16" s="586"/>
      <c r="J16" s="586"/>
      <c r="K16" s="586"/>
      <c r="L16" s="586"/>
      <c r="M16" s="586"/>
      <c r="N16" s="586"/>
      <c r="O16" s="587"/>
    </row>
    <row r="17" spans="1:15" ht="18" customHeight="1">
      <c r="A17" s="585" t="s">
        <v>508</v>
      </c>
      <c r="B17" s="586"/>
      <c r="C17" s="586"/>
      <c r="D17" s="586"/>
      <c r="E17" s="586"/>
      <c r="F17" s="586"/>
      <c r="G17" s="586"/>
      <c r="H17" s="586"/>
      <c r="I17" s="586"/>
      <c r="J17" s="586"/>
      <c r="K17" s="586"/>
      <c r="L17" s="586"/>
      <c r="M17" s="586"/>
      <c r="N17" s="586"/>
      <c r="O17" s="587"/>
    </row>
    <row r="18" spans="1:15">
      <c r="A18" s="585" t="s">
        <v>523</v>
      </c>
      <c r="B18" s="586"/>
      <c r="C18" s="586"/>
      <c r="D18" s="586"/>
      <c r="E18" s="586"/>
      <c r="F18" s="586"/>
      <c r="G18" s="586"/>
      <c r="H18" s="586"/>
      <c r="I18" s="586"/>
      <c r="J18" s="586"/>
      <c r="K18" s="586"/>
      <c r="L18" s="586"/>
      <c r="M18" s="586"/>
      <c r="N18" s="586"/>
      <c r="O18" s="587"/>
    </row>
    <row r="19" spans="1:15" s="246" customFormat="1" ht="15.6" customHeight="1">
      <c r="A19" s="310"/>
      <c r="B19" s="311"/>
      <c r="C19" s="311"/>
      <c r="D19" s="311"/>
      <c r="E19" s="311"/>
      <c r="F19" s="311"/>
      <c r="G19" s="311"/>
      <c r="H19" s="311"/>
      <c r="I19" s="311"/>
      <c r="J19" s="311"/>
      <c r="K19" s="311"/>
      <c r="L19" s="311"/>
      <c r="M19" s="311"/>
      <c r="N19" s="311"/>
      <c r="O19" s="312"/>
    </row>
    <row r="20" spans="1:15" ht="19.899999999999999" customHeight="1">
      <c r="A20" s="568" t="s">
        <v>81</v>
      </c>
      <c r="B20" s="568" t="s">
        <v>121</v>
      </c>
      <c r="C20" s="568" t="s">
        <v>39</v>
      </c>
      <c r="D20" s="568" t="s">
        <v>37</v>
      </c>
      <c r="E20" s="568" t="s">
        <v>38</v>
      </c>
      <c r="F20" s="568" t="s">
        <v>7</v>
      </c>
      <c r="G20" s="568" t="s">
        <v>70</v>
      </c>
      <c r="H20" s="566" t="s">
        <v>8</v>
      </c>
      <c r="I20" s="568" t="s">
        <v>122</v>
      </c>
      <c r="J20" s="570" t="s">
        <v>123</v>
      </c>
      <c r="K20" s="571"/>
      <c r="L20" s="572"/>
      <c r="M20" s="570" t="s">
        <v>124</v>
      </c>
      <c r="N20" s="571"/>
      <c r="O20" s="572"/>
    </row>
    <row r="21" spans="1:15" ht="19.899999999999999" customHeight="1">
      <c r="A21" s="569"/>
      <c r="B21" s="569"/>
      <c r="C21" s="569"/>
      <c r="D21" s="569"/>
      <c r="E21" s="569"/>
      <c r="F21" s="569"/>
      <c r="G21" s="569"/>
      <c r="H21" s="567"/>
      <c r="I21" s="569"/>
      <c r="J21" s="397" t="s">
        <v>125</v>
      </c>
      <c r="K21" s="397" t="s">
        <v>165</v>
      </c>
      <c r="L21" s="397" t="s">
        <v>126</v>
      </c>
      <c r="M21" s="397" t="s">
        <v>88</v>
      </c>
      <c r="N21" s="397" t="s">
        <v>166</v>
      </c>
      <c r="O21" s="397" t="s">
        <v>16</v>
      </c>
    </row>
    <row r="22" spans="1:15" s="237" customFormat="1" ht="15" customHeight="1">
      <c r="A22" s="330" t="s">
        <v>499</v>
      </c>
      <c r="B22" s="330" t="s">
        <v>494</v>
      </c>
      <c r="C22" s="330" t="s">
        <v>493</v>
      </c>
      <c r="D22" s="330" t="s">
        <v>509</v>
      </c>
      <c r="E22" s="330" t="s">
        <v>493</v>
      </c>
      <c r="F22" s="330" t="s">
        <v>510</v>
      </c>
      <c r="G22" s="330"/>
      <c r="H22" s="258" t="s">
        <v>511</v>
      </c>
      <c r="I22" s="330" t="s">
        <v>512</v>
      </c>
      <c r="J22" s="320" t="s">
        <v>505</v>
      </c>
      <c r="K22" s="320" t="s">
        <v>513</v>
      </c>
      <c r="L22" s="320" t="s">
        <v>514</v>
      </c>
      <c r="M22" s="336">
        <v>280741455</v>
      </c>
      <c r="N22" s="336">
        <v>104736035.28999999</v>
      </c>
      <c r="O22" s="336">
        <v>85108301.189999998</v>
      </c>
    </row>
    <row r="23" spans="1:15" ht="9.6" customHeight="1">
      <c r="A23" s="582"/>
      <c r="B23" s="583"/>
      <c r="C23" s="583"/>
      <c r="D23" s="583"/>
      <c r="E23" s="583"/>
      <c r="F23" s="583"/>
      <c r="G23" s="583"/>
      <c r="H23" s="583"/>
      <c r="I23" s="583"/>
      <c r="J23" s="583"/>
      <c r="K23" s="583"/>
      <c r="L23" s="583"/>
      <c r="M23" s="583"/>
      <c r="N23" s="583"/>
      <c r="O23" s="584"/>
    </row>
    <row r="24" spans="1:15" s="227" customFormat="1" ht="38.25" customHeight="1">
      <c r="A24" s="594" t="s">
        <v>515</v>
      </c>
      <c r="B24" s="595"/>
      <c r="C24" s="595"/>
      <c r="D24" s="595"/>
      <c r="E24" s="595"/>
      <c r="F24" s="595"/>
      <c r="G24" s="595"/>
      <c r="H24" s="595"/>
      <c r="I24" s="595"/>
      <c r="J24" s="595"/>
      <c r="K24" s="595"/>
      <c r="L24" s="595"/>
      <c r="M24" s="595"/>
      <c r="N24" s="595"/>
      <c r="O24" s="596"/>
    </row>
    <row r="25" spans="1:15">
      <c r="A25" s="377"/>
      <c r="B25" s="378"/>
      <c r="C25" s="378"/>
      <c r="D25" s="378"/>
      <c r="E25" s="378"/>
      <c r="F25" s="378"/>
      <c r="G25" s="378"/>
      <c r="H25" s="378"/>
      <c r="I25" s="378"/>
      <c r="J25" s="378"/>
      <c r="K25" s="378"/>
      <c r="L25" s="378"/>
      <c r="M25" s="378"/>
      <c r="N25" s="378"/>
      <c r="O25" s="379"/>
    </row>
    <row r="26" spans="1:15" ht="105.75" customHeight="1">
      <c r="A26" s="576" t="s">
        <v>516</v>
      </c>
      <c r="B26" s="597"/>
      <c r="C26" s="597"/>
      <c r="D26" s="597"/>
      <c r="E26" s="597"/>
      <c r="F26" s="597"/>
      <c r="G26" s="597"/>
      <c r="H26" s="597"/>
      <c r="I26" s="597"/>
      <c r="J26" s="597"/>
      <c r="K26" s="597"/>
      <c r="L26" s="597"/>
      <c r="M26" s="597"/>
      <c r="N26" s="597"/>
      <c r="O26" s="598"/>
    </row>
    <row r="27" spans="1:15" ht="8.4499999999999993" customHeight="1">
      <c r="A27" s="383"/>
      <c r="B27" s="334"/>
      <c r="C27" s="334"/>
      <c r="D27" s="334"/>
      <c r="E27" s="334"/>
      <c r="F27" s="334"/>
      <c r="G27" s="334"/>
      <c r="H27" s="334"/>
      <c r="I27" s="334"/>
      <c r="J27" s="334"/>
      <c r="K27" s="334"/>
      <c r="L27" s="334"/>
      <c r="M27" s="334"/>
      <c r="N27" s="334"/>
      <c r="O27" s="335"/>
    </row>
    <row r="28" spans="1:15" ht="13.9" customHeight="1">
      <c r="A28" s="599" t="s">
        <v>721</v>
      </c>
      <c r="B28" s="600"/>
      <c r="C28" s="600"/>
      <c r="D28" s="600"/>
      <c r="E28" s="600"/>
      <c r="F28" s="600"/>
      <c r="G28" s="600"/>
      <c r="H28" s="600"/>
      <c r="I28" s="600"/>
      <c r="J28" s="600"/>
      <c r="K28" s="600"/>
      <c r="L28" s="600"/>
      <c r="M28" s="600"/>
      <c r="N28" s="600"/>
      <c r="O28" s="601"/>
    </row>
    <row r="29" spans="1:15" s="369" customFormat="1" ht="13.9" customHeight="1">
      <c r="A29" s="419"/>
      <c r="B29" s="419"/>
      <c r="C29" s="419"/>
      <c r="D29" s="419"/>
      <c r="E29" s="419"/>
      <c r="F29" s="419"/>
      <c r="G29" s="419"/>
      <c r="H29" s="419"/>
      <c r="I29" s="419"/>
      <c r="J29" s="419"/>
      <c r="K29" s="419"/>
      <c r="L29" s="419"/>
      <c r="M29" s="419"/>
      <c r="N29" s="419"/>
      <c r="O29" s="419"/>
    </row>
    <row r="30" spans="1:15" s="365" customFormat="1" ht="16.149999999999999" customHeight="1">
      <c r="A30" s="419"/>
      <c r="B30" s="419"/>
      <c r="C30" s="419"/>
      <c r="D30" s="419"/>
      <c r="E30" s="419"/>
      <c r="F30" s="419"/>
      <c r="G30" s="419"/>
      <c r="H30" s="419"/>
      <c r="I30" s="419"/>
      <c r="J30" s="419"/>
      <c r="K30" s="419"/>
      <c r="L30" s="419"/>
      <c r="M30" s="419"/>
      <c r="N30" s="419"/>
      <c r="O30" s="419"/>
    </row>
    <row r="31" spans="1:15" ht="19.899999999999999" customHeight="1">
      <c r="A31" s="568" t="s">
        <v>81</v>
      </c>
      <c r="B31" s="568" t="s">
        <v>121</v>
      </c>
      <c r="C31" s="568" t="s">
        <v>39</v>
      </c>
      <c r="D31" s="568" t="s">
        <v>37</v>
      </c>
      <c r="E31" s="568" t="s">
        <v>38</v>
      </c>
      <c r="F31" s="568" t="s">
        <v>7</v>
      </c>
      <c r="G31" s="568" t="s">
        <v>70</v>
      </c>
      <c r="H31" s="566" t="s">
        <v>8</v>
      </c>
      <c r="I31" s="568" t="s">
        <v>122</v>
      </c>
      <c r="J31" s="570" t="s">
        <v>123</v>
      </c>
      <c r="K31" s="571"/>
      <c r="L31" s="572"/>
      <c r="M31" s="570" t="s">
        <v>124</v>
      </c>
      <c r="N31" s="571"/>
      <c r="O31" s="572"/>
    </row>
    <row r="32" spans="1:15" ht="19.899999999999999" customHeight="1">
      <c r="A32" s="569"/>
      <c r="B32" s="569"/>
      <c r="C32" s="569"/>
      <c r="D32" s="569"/>
      <c r="E32" s="569"/>
      <c r="F32" s="569"/>
      <c r="G32" s="569"/>
      <c r="H32" s="567"/>
      <c r="I32" s="569"/>
      <c r="J32" s="397" t="s">
        <v>125</v>
      </c>
      <c r="K32" s="397" t="s">
        <v>165</v>
      </c>
      <c r="L32" s="397" t="s">
        <v>126</v>
      </c>
      <c r="M32" s="397" t="s">
        <v>88</v>
      </c>
      <c r="N32" s="397" t="s">
        <v>166</v>
      </c>
      <c r="O32" s="397" t="s">
        <v>16</v>
      </c>
    </row>
    <row r="33" spans="1:15" s="237" customFormat="1" ht="15" customHeight="1">
      <c r="A33" s="320" t="s">
        <v>493</v>
      </c>
      <c r="B33" s="320" t="s">
        <v>517</v>
      </c>
      <c r="C33" s="320" t="s">
        <v>493</v>
      </c>
      <c r="D33" s="320" t="s">
        <v>509</v>
      </c>
      <c r="E33" s="320" t="s">
        <v>499</v>
      </c>
      <c r="F33" s="320" t="s">
        <v>495</v>
      </c>
      <c r="G33" s="320"/>
      <c r="H33" s="257" t="s">
        <v>518</v>
      </c>
      <c r="I33" s="320" t="s">
        <v>519</v>
      </c>
      <c r="J33" s="320" t="s">
        <v>520</v>
      </c>
      <c r="K33" s="320" t="s">
        <v>722</v>
      </c>
      <c r="L33" s="320" t="s">
        <v>722</v>
      </c>
      <c r="M33" s="336">
        <v>84521005</v>
      </c>
      <c r="N33" s="336">
        <v>37373245.129999995</v>
      </c>
      <c r="O33" s="336">
        <v>37372884.129999995</v>
      </c>
    </row>
    <row r="34" spans="1:15">
      <c r="A34" s="582"/>
      <c r="B34" s="583"/>
      <c r="C34" s="583"/>
      <c r="D34" s="583"/>
      <c r="E34" s="583"/>
      <c r="F34" s="583"/>
      <c r="G34" s="583"/>
      <c r="H34" s="583"/>
      <c r="I34" s="583"/>
      <c r="J34" s="583"/>
      <c r="K34" s="583"/>
      <c r="L34" s="583"/>
      <c r="M34" s="583"/>
      <c r="N34" s="583"/>
      <c r="O34" s="584"/>
    </row>
    <row r="35" spans="1:15" s="227" customFormat="1" ht="42" customHeight="1">
      <c r="A35" s="591" t="s">
        <v>521</v>
      </c>
      <c r="B35" s="592"/>
      <c r="C35" s="592"/>
      <c r="D35" s="592"/>
      <c r="E35" s="592"/>
      <c r="F35" s="592"/>
      <c r="G35" s="592"/>
      <c r="H35" s="592"/>
      <c r="I35" s="592"/>
      <c r="J35" s="592"/>
      <c r="K35" s="592"/>
      <c r="L35" s="592"/>
      <c r="M35" s="592"/>
      <c r="N35" s="592"/>
      <c r="O35" s="593"/>
    </row>
    <row r="36" spans="1:15" s="227" customFormat="1" ht="72.599999999999994" customHeight="1">
      <c r="A36" s="602" t="s">
        <v>522</v>
      </c>
      <c r="B36" s="603"/>
      <c r="C36" s="603"/>
      <c r="D36" s="603"/>
      <c r="E36" s="603"/>
      <c r="F36" s="603"/>
      <c r="G36" s="603"/>
      <c r="H36" s="603"/>
      <c r="I36" s="603"/>
      <c r="J36" s="603"/>
      <c r="K36" s="603"/>
      <c r="L36" s="603"/>
      <c r="M36" s="603"/>
      <c r="N36" s="603"/>
      <c r="O36" s="604"/>
    </row>
    <row r="37" spans="1:15" s="227" customFormat="1" ht="25.9" customHeight="1">
      <c r="A37" s="602" t="s">
        <v>523</v>
      </c>
      <c r="B37" s="603"/>
      <c r="C37" s="603"/>
      <c r="D37" s="603"/>
      <c r="E37" s="603"/>
      <c r="F37" s="603"/>
      <c r="G37" s="603"/>
      <c r="H37" s="603"/>
      <c r="I37" s="603"/>
      <c r="J37" s="603"/>
      <c r="K37" s="603"/>
      <c r="L37" s="603"/>
      <c r="M37" s="603"/>
      <c r="N37" s="603"/>
      <c r="O37" s="604"/>
    </row>
    <row r="38" spans="1:15" ht="19.899999999999999" customHeight="1">
      <c r="A38" s="568" t="s">
        <v>81</v>
      </c>
      <c r="B38" s="568" t="s">
        <v>121</v>
      </c>
      <c r="C38" s="568" t="s">
        <v>39</v>
      </c>
      <c r="D38" s="568" t="s">
        <v>37</v>
      </c>
      <c r="E38" s="568" t="s">
        <v>38</v>
      </c>
      <c r="F38" s="568" t="s">
        <v>7</v>
      </c>
      <c r="G38" s="568" t="s">
        <v>70</v>
      </c>
      <c r="H38" s="566" t="s">
        <v>8</v>
      </c>
      <c r="I38" s="568" t="s">
        <v>122</v>
      </c>
      <c r="J38" s="570" t="s">
        <v>123</v>
      </c>
      <c r="K38" s="571"/>
      <c r="L38" s="572"/>
      <c r="M38" s="570" t="s">
        <v>124</v>
      </c>
      <c r="N38" s="571"/>
      <c r="O38" s="572"/>
    </row>
    <row r="39" spans="1:15" ht="19.899999999999999" customHeight="1">
      <c r="A39" s="569"/>
      <c r="B39" s="569"/>
      <c r="C39" s="569"/>
      <c r="D39" s="569"/>
      <c r="E39" s="569"/>
      <c r="F39" s="569"/>
      <c r="G39" s="569"/>
      <c r="H39" s="567"/>
      <c r="I39" s="569"/>
      <c r="J39" s="397" t="s">
        <v>125</v>
      </c>
      <c r="K39" s="397" t="s">
        <v>165</v>
      </c>
      <c r="L39" s="397" t="s">
        <v>126</v>
      </c>
      <c r="M39" s="397" t="s">
        <v>88</v>
      </c>
      <c r="N39" s="397" t="s">
        <v>166</v>
      </c>
      <c r="O39" s="397" t="s">
        <v>16</v>
      </c>
    </row>
    <row r="40" spans="1:15" s="237" customFormat="1" ht="15" customHeight="1">
      <c r="A40" s="320" t="s">
        <v>493</v>
      </c>
      <c r="B40" s="320" t="s">
        <v>517</v>
      </c>
      <c r="C40" s="320" t="s">
        <v>493</v>
      </c>
      <c r="D40" s="320" t="s">
        <v>524</v>
      </c>
      <c r="E40" s="320" t="s">
        <v>499</v>
      </c>
      <c r="F40" s="320" t="s">
        <v>525</v>
      </c>
      <c r="G40" s="320"/>
      <c r="H40" s="257" t="s">
        <v>526</v>
      </c>
      <c r="I40" s="320" t="s">
        <v>497</v>
      </c>
      <c r="J40" s="320" t="s">
        <v>493</v>
      </c>
      <c r="K40" s="320" t="s">
        <v>493</v>
      </c>
      <c r="L40" s="320" t="s">
        <v>493</v>
      </c>
      <c r="M40" s="336">
        <v>6959529</v>
      </c>
      <c r="N40" s="336">
        <v>1689649.76</v>
      </c>
      <c r="O40" s="336">
        <v>1689649.76</v>
      </c>
    </row>
    <row r="41" spans="1:15" s="318" customFormat="1" ht="7.9" customHeight="1">
      <c r="A41" s="360"/>
      <c r="B41" s="361"/>
      <c r="C41" s="361"/>
      <c r="D41" s="361"/>
      <c r="E41" s="361"/>
      <c r="F41" s="361"/>
      <c r="G41" s="361"/>
      <c r="H41" s="361"/>
      <c r="I41" s="361"/>
      <c r="J41" s="361"/>
      <c r="K41" s="361"/>
      <c r="L41" s="361"/>
      <c r="M41" s="361"/>
      <c r="N41" s="361"/>
      <c r="O41" s="362"/>
    </row>
    <row r="42" spans="1:15" s="253" customFormat="1" ht="18" customHeight="1">
      <c r="A42" s="611" t="s">
        <v>527</v>
      </c>
      <c r="B42" s="612"/>
      <c r="C42" s="612"/>
      <c r="D42" s="612"/>
      <c r="E42" s="612"/>
      <c r="F42" s="612"/>
      <c r="G42" s="612"/>
      <c r="H42" s="612"/>
      <c r="I42" s="612"/>
      <c r="J42" s="612"/>
      <c r="K42" s="612"/>
      <c r="L42" s="612"/>
      <c r="M42" s="612"/>
      <c r="N42" s="612"/>
      <c r="O42" s="613"/>
    </row>
    <row r="43" spans="1:15" ht="47.25" customHeight="1">
      <c r="A43" s="565" t="s">
        <v>724</v>
      </c>
      <c r="B43" s="614"/>
      <c r="C43" s="614"/>
      <c r="D43" s="614"/>
      <c r="E43" s="614"/>
      <c r="F43" s="614"/>
      <c r="G43" s="614"/>
      <c r="H43" s="614"/>
      <c r="I43" s="614"/>
      <c r="J43" s="614"/>
      <c r="K43" s="614"/>
      <c r="L43" s="614"/>
      <c r="M43" s="614"/>
      <c r="N43" s="614"/>
      <c r="O43" s="615"/>
    </row>
    <row r="44" spans="1:15" ht="24.6" customHeight="1">
      <c r="A44" s="602" t="s">
        <v>723</v>
      </c>
      <c r="B44" s="603"/>
      <c r="C44" s="603"/>
      <c r="D44" s="603"/>
      <c r="E44" s="603"/>
      <c r="F44" s="603"/>
      <c r="G44" s="603"/>
      <c r="H44" s="603"/>
      <c r="I44" s="603"/>
      <c r="J44" s="603"/>
      <c r="K44" s="603"/>
      <c r="L44" s="603"/>
      <c r="M44" s="603"/>
      <c r="N44" s="603"/>
      <c r="O44" s="604"/>
    </row>
    <row r="45" spans="1:15" ht="7.9" customHeight="1">
      <c r="A45" s="396"/>
      <c r="B45" s="395"/>
      <c r="C45" s="395"/>
      <c r="D45" s="395"/>
      <c r="E45" s="395"/>
      <c r="F45" s="395"/>
      <c r="G45" s="395"/>
      <c r="H45" s="395"/>
      <c r="I45" s="395"/>
      <c r="J45" s="391"/>
      <c r="K45" s="391"/>
      <c r="L45" s="391"/>
      <c r="M45" s="391"/>
      <c r="N45" s="391"/>
      <c r="O45" s="392"/>
    </row>
    <row r="46" spans="1:15" ht="19.899999999999999" customHeight="1">
      <c r="A46" s="568" t="s">
        <v>81</v>
      </c>
      <c r="B46" s="568" t="s">
        <v>121</v>
      </c>
      <c r="C46" s="568" t="s">
        <v>39</v>
      </c>
      <c r="D46" s="568" t="s">
        <v>37</v>
      </c>
      <c r="E46" s="568" t="s">
        <v>38</v>
      </c>
      <c r="F46" s="568" t="s">
        <v>7</v>
      </c>
      <c r="G46" s="568" t="s">
        <v>70</v>
      </c>
      <c r="H46" s="566" t="s">
        <v>8</v>
      </c>
      <c r="I46" s="568" t="s">
        <v>122</v>
      </c>
      <c r="J46" s="570" t="s">
        <v>123</v>
      </c>
      <c r="K46" s="571"/>
      <c r="L46" s="572"/>
      <c r="M46" s="570" t="s">
        <v>124</v>
      </c>
      <c r="N46" s="571"/>
      <c r="O46" s="572"/>
    </row>
    <row r="47" spans="1:15" ht="19.899999999999999" customHeight="1">
      <c r="A47" s="569"/>
      <c r="B47" s="569"/>
      <c r="C47" s="569"/>
      <c r="D47" s="569"/>
      <c r="E47" s="569"/>
      <c r="F47" s="569"/>
      <c r="G47" s="569"/>
      <c r="H47" s="567"/>
      <c r="I47" s="569"/>
      <c r="J47" s="397" t="s">
        <v>125</v>
      </c>
      <c r="K47" s="397" t="s">
        <v>165</v>
      </c>
      <c r="L47" s="397" t="s">
        <v>126</v>
      </c>
      <c r="M47" s="397" t="s">
        <v>88</v>
      </c>
      <c r="N47" s="397" t="s">
        <v>166</v>
      </c>
      <c r="O47" s="397" t="s">
        <v>16</v>
      </c>
    </row>
    <row r="48" spans="1:15" s="237" customFormat="1" ht="15" customHeight="1">
      <c r="A48" s="320" t="s">
        <v>493</v>
      </c>
      <c r="B48" s="320" t="s">
        <v>517</v>
      </c>
      <c r="C48" s="320" t="s">
        <v>493</v>
      </c>
      <c r="D48" s="320" t="s">
        <v>524</v>
      </c>
      <c r="E48" s="320" t="s">
        <v>492</v>
      </c>
      <c r="F48" s="320" t="s">
        <v>528</v>
      </c>
      <c r="G48" s="320"/>
      <c r="H48" s="257" t="s">
        <v>529</v>
      </c>
      <c r="I48" s="320" t="s">
        <v>530</v>
      </c>
      <c r="J48" s="320" t="s">
        <v>531</v>
      </c>
      <c r="K48" s="320" t="s">
        <v>532</v>
      </c>
      <c r="L48" s="320" t="s">
        <v>532</v>
      </c>
      <c r="M48" s="336">
        <v>1542882</v>
      </c>
      <c r="N48" s="336">
        <v>616587</v>
      </c>
      <c r="O48" s="336">
        <v>616587</v>
      </c>
    </row>
    <row r="49" spans="1:15" s="316" customFormat="1" ht="9.6" customHeight="1">
      <c r="A49" s="691"/>
      <c r="B49" s="692"/>
      <c r="C49" s="692"/>
      <c r="D49" s="692"/>
      <c r="E49" s="692"/>
      <c r="F49" s="692"/>
      <c r="G49" s="692"/>
      <c r="H49" s="692"/>
      <c r="I49" s="692"/>
      <c r="J49" s="692"/>
      <c r="K49" s="692"/>
      <c r="L49" s="692"/>
      <c r="M49" s="692"/>
      <c r="N49" s="692"/>
      <c r="O49" s="693"/>
    </row>
    <row r="50" spans="1:15" s="253" customFormat="1" ht="15" customHeight="1">
      <c r="A50" s="605" t="s">
        <v>533</v>
      </c>
      <c r="B50" s="606"/>
      <c r="C50" s="606"/>
      <c r="D50" s="606"/>
      <c r="E50" s="606"/>
      <c r="F50" s="606"/>
      <c r="G50" s="606"/>
      <c r="H50" s="606"/>
      <c r="I50" s="606"/>
      <c r="J50" s="606"/>
      <c r="K50" s="606"/>
      <c r="L50" s="606"/>
      <c r="M50" s="606"/>
      <c r="N50" s="606"/>
      <c r="O50" s="607"/>
    </row>
    <row r="51" spans="1:15" ht="39.6" customHeight="1">
      <c r="A51" s="608" t="s">
        <v>534</v>
      </c>
      <c r="B51" s="609"/>
      <c r="C51" s="609"/>
      <c r="D51" s="609"/>
      <c r="E51" s="609"/>
      <c r="F51" s="609"/>
      <c r="G51" s="609"/>
      <c r="H51" s="609"/>
      <c r="I51" s="609"/>
      <c r="J51" s="609"/>
      <c r="K51" s="609"/>
      <c r="L51" s="609"/>
      <c r="M51" s="609"/>
      <c r="N51" s="609"/>
      <c r="O51" s="610"/>
    </row>
    <row r="52" spans="1:15" s="317" customFormat="1" ht="24.6" customHeight="1">
      <c r="A52" s="602" t="s">
        <v>725</v>
      </c>
      <c r="B52" s="603"/>
      <c r="C52" s="603"/>
      <c r="D52" s="603"/>
      <c r="E52" s="603"/>
      <c r="F52" s="603"/>
      <c r="G52" s="603"/>
      <c r="H52" s="603"/>
      <c r="I52" s="603"/>
      <c r="J52" s="603"/>
      <c r="K52" s="603"/>
      <c r="L52" s="603"/>
      <c r="M52" s="603"/>
      <c r="N52" s="603"/>
      <c r="O52" s="604"/>
    </row>
    <row r="53" spans="1:15" ht="19.899999999999999" customHeight="1">
      <c r="A53" s="568" t="s">
        <v>81</v>
      </c>
      <c r="B53" s="568" t="s">
        <v>121</v>
      </c>
      <c r="C53" s="568" t="s">
        <v>39</v>
      </c>
      <c r="D53" s="568" t="s">
        <v>37</v>
      </c>
      <c r="E53" s="568" t="s">
        <v>38</v>
      </c>
      <c r="F53" s="568" t="s">
        <v>7</v>
      </c>
      <c r="G53" s="568" t="s">
        <v>70</v>
      </c>
      <c r="H53" s="566" t="s">
        <v>8</v>
      </c>
      <c r="I53" s="568" t="s">
        <v>122</v>
      </c>
      <c r="J53" s="570" t="s">
        <v>123</v>
      </c>
      <c r="K53" s="571"/>
      <c r="L53" s="572"/>
      <c r="M53" s="570" t="s">
        <v>124</v>
      </c>
      <c r="N53" s="571"/>
      <c r="O53" s="572"/>
    </row>
    <row r="54" spans="1:15" ht="19.899999999999999" customHeight="1">
      <c r="A54" s="569"/>
      <c r="B54" s="569"/>
      <c r="C54" s="569"/>
      <c r="D54" s="569"/>
      <c r="E54" s="569"/>
      <c r="F54" s="569"/>
      <c r="G54" s="569"/>
      <c r="H54" s="567"/>
      <c r="I54" s="569"/>
      <c r="J54" s="397" t="s">
        <v>125</v>
      </c>
      <c r="K54" s="397" t="s">
        <v>165</v>
      </c>
      <c r="L54" s="397" t="s">
        <v>126</v>
      </c>
      <c r="M54" s="397" t="s">
        <v>88</v>
      </c>
      <c r="N54" s="397" t="s">
        <v>166</v>
      </c>
      <c r="O54" s="397" t="s">
        <v>16</v>
      </c>
    </row>
    <row r="55" spans="1:15" s="237" customFormat="1" ht="15" customHeight="1">
      <c r="A55" s="320" t="s">
        <v>498</v>
      </c>
      <c r="B55" s="320" t="s">
        <v>509</v>
      </c>
      <c r="C55" s="320" t="s">
        <v>499</v>
      </c>
      <c r="D55" s="320" t="s">
        <v>493</v>
      </c>
      <c r="E55" s="320" t="s">
        <v>493</v>
      </c>
      <c r="F55" s="320" t="s">
        <v>535</v>
      </c>
      <c r="G55" s="320"/>
      <c r="H55" s="257" t="s">
        <v>536</v>
      </c>
      <c r="I55" s="320" t="s">
        <v>537</v>
      </c>
      <c r="J55" s="320" t="s">
        <v>538</v>
      </c>
      <c r="K55" s="320" t="s">
        <v>539</v>
      </c>
      <c r="L55" s="320" t="s">
        <v>539</v>
      </c>
      <c r="M55" s="336">
        <v>188470449</v>
      </c>
      <c r="N55" s="336">
        <v>86792590.489999995</v>
      </c>
      <c r="O55" s="336">
        <v>76121510.629999995</v>
      </c>
    </row>
    <row r="56" spans="1:15" ht="7.9" customHeight="1">
      <c r="A56" s="582"/>
      <c r="B56" s="583"/>
      <c r="C56" s="583"/>
      <c r="D56" s="583"/>
      <c r="E56" s="583"/>
      <c r="F56" s="583"/>
      <c r="G56" s="583"/>
      <c r="H56" s="583"/>
      <c r="I56" s="583"/>
      <c r="J56" s="583"/>
      <c r="K56" s="583"/>
      <c r="L56" s="583"/>
      <c r="M56" s="583"/>
      <c r="N56" s="583"/>
      <c r="O56" s="584"/>
    </row>
    <row r="57" spans="1:15" s="227" customFormat="1" ht="15" customHeight="1">
      <c r="A57" s="616" t="s">
        <v>540</v>
      </c>
      <c r="B57" s="617"/>
      <c r="C57" s="617"/>
      <c r="D57" s="617"/>
      <c r="E57" s="617"/>
      <c r="F57" s="617"/>
      <c r="G57" s="617"/>
      <c r="H57" s="617"/>
      <c r="I57" s="617"/>
      <c r="J57" s="617"/>
      <c r="K57" s="617"/>
      <c r="L57" s="617"/>
      <c r="M57" s="617"/>
      <c r="N57" s="617"/>
      <c r="O57" s="618"/>
    </row>
    <row r="58" spans="1:15" ht="9.6" customHeight="1">
      <c r="A58" s="374"/>
      <c r="B58" s="372"/>
      <c r="C58" s="372"/>
      <c r="D58" s="372"/>
      <c r="E58" s="372"/>
      <c r="F58" s="372"/>
      <c r="G58" s="372"/>
      <c r="H58" s="372"/>
      <c r="I58" s="372"/>
      <c r="J58" s="372"/>
      <c r="K58" s="372"/>
      <c r="L58" s="372"/>
      <c r="M58" s="372"/>
      <c r="N58" s="372"/>
      <c r="O58" s="373"/>
    </row>
    <row r="59" spans="1:15" ht="45.6" customHeight="1">
      <c r="A59" s="619" t="s">
        <v>541</v>
      </c>
      <c r="B59" s="586"/>
      <c r="C59" s="586"/>
      <c r="D59" s="586"/>
      <c r="E59" s="586"/>
      <c r="F59" s="586"/>
      <c r="G59" s="586"/>
      <c r="H59" s="586"/>
      <c r="I59" s="586"/>
      <c r="J59" s="586"/>
      <c r="K59" s="586"/>
      <c r="L59" s="586"/>
      <c r="M59" s="586"/>
      <c r="N59" s="586"/>
      <c r="O59" s="587"/>
    </row>
    <row r="60" spans="1:15" s="251" customFormat="1" ht="24.6" customHeight="1">
      <c r="A60" s="620" t="s">
        <v>726</v>
      </c>
      <c r="B60" s="621"/>
      <c r="C60" s="621"/>
      <c r="D60" s="621"/>
      <c r="E60" s="621"/>
      <c r="F60" s="621"/>
      <c r="G60" s="621"/>
      <c r="H60" s="621"/>
      <c r="I60" s="621"/>
      <c r="J60" s="621"/>
      <c r="K60" s="621"/>
      <c r="L60" s="621"/>
      <c r="M60" s="621"/>
      <c r="N60" s="621"/>
      <c r="O60" s="622"/>
    </row>
    <row r="61" spans="1:15" s="313" customFormat="1" ht="24.6" customHeight="1">
      <c r="A61" s="469"/>
      <c r="B61" s="469"/>
      <c r="C61" s="469"/>
      <c r="D61" s="469"/>
      <c r="E61" s="469"/>
      <c r="F61" s="469"/>
      <c r="G61" s="469"/>
      <c r="H61" s="469"/>
      <c r="I61" s="469"/>
      <c r="J61" s="469"/>
      <c r="K61" s="469"/>
      <c r="L61" s="469"/>
      <c r="M61" s="469"/>
      <c r="N61" s="469"/>
      <c r="O61" s="469"/>
    </row>
    <row r="62" spans="1:15" s="365" customFormat="1" ht="16.149999999999999" customHeight="1">
      <c r="A62" s="482"/>
      <c r="B62" s="468"/>
      <c r="C62" s="468"/>
      <c r="D62" s="468"/>
      <c r="E62" s="468"/>
      <c r="F62" s="468"/>
      <c r="G62" s="468"/>
      <c r="H62" s="468"/>
      <c r="I62" s="468"/>
      <c r="J62" s="468"/>
      <c r="K62" s="468"/>
      <c r="L62" s="468"/>
      <c r="M62" s="468"/>
      <c r="N62" s="468"/>
      <c r="O62" s="468"/>
    </row>
    <row r="63" spans="1:15" ht="19.899999999999999" customHeight="1">
      <c r="A63" s="568" t="s">
        <v>81</v>
      </c>
      <c r="B63" s="568" t="s">
        <v>121</v>
      </c>
      <c r="C63" s="568" t="s">
        <v>39</v>
      </c>
      <c r="D63" s="568" t="s">
        <v>37</v>
      </c>
      <c r="E63" s="568" t="s">
        <v>38</v>
      </c>
      <c r="F63" s="568" t="s">
        <v>7</v>
      </c>
      <c r="G63" s="568" t="s">
        <v>70</v>
      </c>
      <c r="H63" s="566" t="s">
        <v>8</v>
      </c>
      <c r="I63" s="568" t="s">
        <v>122</v>
      </c>
      <c r="J63" s="570" t="s">
        <v>123</v>
      </c>
      <c r="K63" s="571"/>
      <c r="L63" s="572"/>
      <c r="M63" s="570" t="s">
        <v>124</v>
      </c>
      <c r="N63" s="571"/>
      <c r="O63" s="572"/>
    </row>
    <row r="64" spans="1:15" ht="19.899999999999999" customHeight="1">
      <c r="A64" s="569"/>
      <c r="B64" s="569"/>
      <c r="C64" s="569"/>
      <c r="D64" s="569"/>
      <c r="E64" s="569"/>
      <c r="F64" s="569"/>
      <c r="G64" s="569"/>
      <c r="H64" s="567"/>
      <c r="I64" s="569"/>
      <c r="J64" s="397" t="s">
        <v>125</v>
      </c>
      <c r="K64" s="397" t="s">
        <v>165</v>
      </c>
      <c r="L64" s="397" t="s">
        <v>126</v>
      </c>
      <c r="M64" s="397" t="s">
        <v>88</v>
      </c>
      <c r="N64" s="397" t="s">
        <v>166</v>
      </c>
      <c r="O64" s="397" t="s">
        <v>16</v>
      </c>
    </row>
    <row r="65" spans="1:15" s="237" customFormat="1" ht="33" customHeight="1">
      <c r="A65" s="387" t="s">
        <v>498</v>
      </c>
      <c r="B65" s="387" t="s">
        <v>517</v>
      </c>
      <c r="C65" s="387" t="s">
        <v>499</v>
      </c>
      <c r="D65" s="387" t="s">
        <v>493</v>
      </c>
      <c r="E65" s="387" t="s">
        <v>494</v>
      </c>
      <c r="F65" s="387" t="s">
        <v>542</v>
      </c>
      <c r="G65" s="387"/>
      <c r="H65" s="388" t="s">
        <v>543</v>
      </c>
      <c r="I65" s="387" t="s">
        <v>544</v>
      </c>
      <c r="J65" s="387" t="s">
        <v>545</v>
      </c>
      <c r="K65" s="387">
        <v>3</v>
      </c>
      <c r="L65" s="387">
        <v>3</v>
      </c>
      <c r="M65" s="336">
        <v>97161406</v>
      </c>
      <c r="N65" s="336">
        <v>32970402.699999999</v>
      </c>
      <c r="O65" s="336">
        <v>32913604.379999999</v>
      </c>
    </row>
    <row r="66" spans="1:15" ht="7.9" customHeight="1">
      <c r="A66" s="582"/>
      <c r="B66" s="583"/>
      <c r="C66" s="583"/>
      <c r="D66" s="583"/>
      <c r="E66" s="583"/>
      <c r="F66" s="583"/>
      <c r="G66" s="583"/>
      <c r="H66" s="583"/>
      <c r="I66" s="583"/>
      <c r="J66" s="583"/>
      <c r="K66" s="583"/>
      <c r="L66" s="583"/>
      <c r="M66" s="583"/>
      <c r="N66" s="583"/>
      <c r="O66" s="584"/>
    </row>
    <row r="67" spans="1:15" ht="24.6" customHeight="1">
      <c r="A67" s="576" t="s">
        <v>546</v>
      </c>
      <c r="B67" s="577"/>
      <c r="C67" s="577"/>
      <c r="D67" s="577"/>
      <c r="E67" s="577"/>
      <c r="F67" s="577"/>
      <c r="G67" s="577"/>
      <c r="H67" s="577"/>
      <c r="I67" s="577"/>
      <c r="J67" s="577"/>
      <c r="K67" s="577"/>
      <c r="L67" s="577"/>
      <c r="M67" s="577"/>
      <c r="N67" s="577"/>
      <c r="O67" s="578"/>
    </row>
    <row r="68" spans="1:15" ht="20.45" customHeight="1">
      <c r="A68" s="628" t="s">
        <v>727</v>
      </c>
      <c r="B68" s="629"/>
      <c r="C68" s="629"/>
      <c r="D68" s="629"/>
      <c r="E68" s="629"/>
      <c r="F68" s="629"/>
      <c r="G68" s="629"/>
      <c r="H68" s="629"/>
      <c r="I68" s="629"/>
      <c r="J68" s="629"/>
      <c r="K68" s="629"/>
      <c r="L68" s="629"/>
      <c r="M68" s="629"/>
      <c r="N68" s="629"/>
      <c r="O68" s="630"/>
    </row>
    <row r="69" spans="1:15" ht="94.15" customHeight="1">
      <c r="A69" s="576" t="s">
        <v>547</v>
      </c>
      <c r="B69" s="577"/>
      <c r="C69" s="577"/>
      <c r="D69" s="577"/>
      <c r="E69" s="577"/>
      <c r="F69" s="577"/>
      <c r="G69" s="577"/>
      <c r="H69" s="577"/>
      <c r="I69" s="577"/>
      <c r="J69" s="577"/>
      <c r="K69" s="577"/>
      <c r="L69" s="577"/>
      <c r="M69" s="577"/>
      <c r="N69" s="577"/>
      <c r="O69" s="578"/>
    </row>
    <row r="70" spans="1:15" ht="9.6" customHeight="1">
      <c r="A70" s="374"/>
      <c r="B70" s="372"/>
      <c r="C70" s="372"/>
      <c r="D70" s="372"/>
      <c r="E70" s="372"/>
      <c r="F70" s="372"/>
      <c r="G70" s="372"/>
      <c r="H70" s="372"/>
      <c r="I70" s="372"/>
      <c r="J70" s="372"/>
      <c r="K70" s="372"/>
      <c r="L70" s="372"/>
      <c r="M70" s="372"/>
      <c r="N70" s="372"/>
      <c r="O70" s="373"/>
    </row>
    <row r="71" spans="1:15" ht="19.899999999999999" customHeight="1">
      <c r="A71" s="568" t="s">
        <v>81</v>
      </c>
      <c r="B71" s="568" t="s">
        <v>121</v>
      </c>
      <c r="C71" s="568" t="s">
        <v>39</v>
      </c>
      <c r="D71" s="568" t="s">
        <v>37</v>
      </c>
      <c r="E71" s="568" t="s">
        <v>38</v>
      </c>
      <c r="F71" s="568" t="s">
        <v>7</v>
      </c>
      <c r="G71" s="568" t="s">
        <v>70</v>
      </c>
      <c r="H71" s="566" t="s">
        <v>8</v>
      </c>
      <c r="I71" s="568" t="s">
        <v>122</v>
      </c>
      <c r="J71" s="570" t="s">
        <v>123</v>
      </c>
      <c r="K71" s="571"/>
      <c r="L71" s="572"/>
      <c r="M71" s="570" t="s">
        <v>124</v>
      </c>
      <c r="N71" s="571"/>
      <c r="O71" s="572"/>
    </row>
    <row r="72" spans="1:15" ht="19.899999999999999" customHeight="1">
      <c r="A72" s="569"/>
      <c r="B72" s="569"/>
      <c r="C72" s="569"/>
      <c r="D72" s="569"/>
      <c r="E72" s="569"/>
      <c r="F72" s="569"/>
      <c r="G72" s="569"/>
      <c r="H72" s="567"/>
      <c r="I72" s="569"/>
      <c r="J72" s="397" t="s">
        <v>125</v>
      </c>
      <c r="K72" s="397" t="s">
        <v>165</v>
      </c>
      <c r="L72" s="397" t="s">
        <v>126</v>
      </c>
      <c r="M72" s="397" t="s">
        <v>88</v>
      </c>
      <c r="N72" s="397" t="s">
        <v>166</v>
      </c>
      <c r="O72" s="397" t="s">
        <v>16</v>
      </c>
    </row>
    <row r="73" spans="1:15" s="319" customFormat="1" ht="15" customHeight="1">
      <c r="A73" s="387" t="s">
        <v>498</v>
      </c>
      <c r="B73" s="387" t="s">
        <v>499</v>
      </c>
      <c r="C73" s="387" t="s">
        <v>499</v>
      </c>
      <c r="D73" s="387" t="s">
        <v>493</v>
      </c>
      <c r="E73" s="387" t="s">
        <v>492</v>
      </c>
      <c r="F73" s="387" t="s">
        <v>525</v>
      </c>
      <c r="G73" s="320"/>
      <c r="H73" s="257" t="s">
        <v>548</v>
      </c>
      <c r="I73" s="320" t="s">
        <v>549</v>
      </c>
      <c r="J73" s="320" t="s">
        <v>550</v>
      </c>
      <c r="K73" s="320" t="s">
        <v>551</v>
      </c>
      <c r="L73" s="320" t="s">
        <v>551</v>
      </c>
      <c r="M73" s="336">
        <v>71513899</v>
      </c>
      <c r="N73" s="336">
        <v>32349671.359999999</v>
      </c>
      <c r="O73" s="336">
        <v>26868171.359999999</v>
      </c>
    </row>
    <row r="74" spans="1:15" ht="10.15" customHeight="1">
      <c r="A74" s="623"/>
      <c r="B74" s="624"/>
      <c r="C74" s="624"/>
      <c r="D74" s="624"/>
      <c r="E74" s="624"/>
      <c r="F74" s="624"/>
      <c r="G74" s="624"/>
      <c r="H74" s="624"/>
      <c r="I74" s="624"/>
      <c r="J74" s="624"/>
      <c r="K74" s="624"/>
      <c r="L74" s="624"/>
      <c r="M74" s="624"/>
      <c r="N74" s="624"/>
      <c r="O74" s="625"/>
    </row>
    <row r="75" spans="1:15" ht="35.450000000000003" customHeight="1">
      <c r="A75" s="619" t="s">
        <v>552</v>
      </c>
      <c r="B75" s="626"/>
      <c r="C75" s="626"/>
      <c r="D75" s="626"/>
      <c r="E75" s="626"/>
      <c r="F75" s="626"/>
      <c r="G75" s="626"/>
      <c r="H75" s="626"/>
      <c r="I75" s="626"/>
      <c r="J75" s="626"/>
      <c r="K75" s="626"/>
      <c r="L75" s="626"/>
      <c r="M75" s="626"/>
      <c r="N75" s="626"/>
      <c r="O75" s="627"/>
    </row>
    <row r="76" spans="1:15" ht="35.450000000000003" customHeight="1">
      <c r="A76" s="619" t="s">
        <v>553</v>
      </c>
      <c r="B76" s="626"/>
      <c r="C76" s="626"/>
      <c r="D76" s="626"/>
      <c r="E76" s="626"/>
      <c r="F76" s="626"/>
      <c r="G76" s="626"/>
      <c r="H76" s="626"/>
      <c r="I76" s="626"/>
      <c r="J76" s="626"/>
      <c r="K76" s="626"/>
      <c r="L76" s="626"/>
      <c r="M76" s="626"/>
      <c r="N76" s="626"/>
      <c r="O76" s="627"/>
    </row>
    <row r="77" spans="1:15" ht="21.6" customHeight="1">
      <c r="A77" s="628" t="s">
        <v>554</v>
      </c>
      <c r="B77" s="634"/>
      <c r="C77" s="634"/>
      <c r="D77" s="634"/>
      <c r="E77" s="634"/>
      <c r="F77" s="634"/>
      <c r="G77" s="634"/>
      <c r="H77" s="634"/>
      <c r="I77" s="634"/>
      <c r="J77" s="634"/>
      <c r="K77" s="634"/>
      <c r="L77" s="634"/>
      <c r="M77" s="634"/>
      <c r="N77" s="634"/>
      <c r="O77" s="635"/>
    </row>
    <row r="78" spans="1:15" ht="8.4499999999999993" customHeight="1">
      <c r="A78" s="247"/>
      <c r="B78" s="248"/>
      <c r="C78" s="248"/>
      <c r="D78" s="248"/>
      <c r="E78" s="248"/>
      <c r="F78" s="248"/>
      <c r="G78" s="248"/>
      <c r="H78" s="250"/>
      <c r="I78" s="248"/>
      <c r="J78" s="248"/>
      <c r="K78" s="248"/>
      <c r="L78" s="248"/>
      <c r="M78" s="248"/>
      <c r="N78" s="248"/>
      <c r="O78" s="249"/>
    </row>
    <row r="79" spans="1:15" ht="19.899999999999999" customHeight="1">
      <c r="A79" s="568" t="s">
        <v>81</v>
      </c>
      <c r="B79" s="568" t="s">
        <v>121</v>
      </c>
      <c r="C79" s="568" t="s">
        <v>39</v>
      </c>
      <c r="D79" s="568" t="s">
        <v>37</v>
      </c>
      <c r="E79" s="568" t="s">
        <v>38</v>
      </c>
      <c r="F79" s="568" t="s">
        <v>7</v>
      </c>
      <c r="G79" s="568" t="s">
        <v>70</v>
      </c>
      <c r="H79" s="566" t="s">
        <v>8</v>
      </c>
      <c r="I79" s="568" t="s">
        <v>122</v>
      </c>
      <c r="J79" s="570" t="s">
        <v>123</v>
      </c>
      <c r="K79" s="571"/>
      <c r="L79" s="572"/>
      <c r="M79" s="570" t="s">
        <v>124</v>
      </c>
      <c r="N79" s="571"/>
      <c r="O79" s="572"/>
    </row>
    <row r="80" spans="1:15" ht="19.899999999999999" customHeight="1">
      <c r="A80" s="569"/>
      <c r="B80" s="569"/>
      <c r="C80" s="569"/>
      <c r="D80" s="569"/>
      <c r="E80" s="569"/>
      <c r="F80" s="569"/>
      <c r="G80" s="569"/>
      <c r="H80" s="567"/>
      <c r="I80" s="569"/>
      <c r="J80" s="397" t="s">
        <v>125</v>
      </c>
      <c r="K80" s="397" t="s">
        <v>165</v>
      </c>
      <c r="L80" s="397" t="s">
        <v>126</v>
      </c>
      <c r="M80" s="397" t="s">
        <v>88</v>
      </c>
      <c r="N80" s="397" t="s">
        <v>166</v>
      </c>
      <c r="O80" s="397" t="s">
        <v>16</v>
      </c>
    </row>
    <row r="81" spans="1:15" s="366" customFormat="1" ht="15" customHeight="1">
      <c r="A81" s="387" t="s">
        <v>498</v>
      </c>
      <c r="B81" s="387" t="s">
        <v>499</v>
      </c>
      <c r="C81" s="387" t="s">
        <v>499</v>
      </c>
      <c r="D81" s="387" t="s">
        <v>493</v>
      </c>
      <c r="E81" s="387" t="s">
        <v>492</v>
      </c>
      <c r="F81" s="387" t="s">
        <v>503</v>
      </c>
      <c r="G81" s="320" t="s">
        <v>555</v>
      </c>
      <c r="H81" s="257" t="s">
        <v>470</v>
      </c>
      <c r="I81" s="320" t="s">
        <v>255</v>
      </c>
      <c r="J81" s="320" t="s">
        <v>556</v>
      </c>
      <c r="K81" s="320" t="s">
        <v>557</v>
      </c>
      <c r="L81" s="320" t="s">
        <v>557</v>
      </c>
      <c r="M81" s="336">
        <v>24551733</v>
      </c>
      <c r="N81" s="336">
        <v>21112850</v>
      </c>
      <c r="O81" s="336">
        <v>3112850</v>
      </c>
    </row>
    <row r="82" spans="1:15" ht="12.6" customHeight="1">
      <c r="A82" s="623"/>
      <c r="B82" s="624"/>
      <c r="C82" s="624"/>
      <c r="D82" s="624"/>
      <c r="E82" s="624"/>
      <c r="F82" s="624"/>
      <c r="G82" s="624"/>
      <c r="H82" s="624"/>
      <c r="I82" s="624"/>
      <c r="J82" s="624"/>
      <c r="K82" s="624"/>
      <c r="L82" s="624"/>
      <c r="M82" s="624"/>
      <c r="N82" s="624"/>
      <c r="O82" s="625"/>
    </row>
    <row r="83" spans="1:15" ht="12.75" customHeight="1">
      <c r="A83" s="619" t="s">
        <v>558</v>
      </c>
      <c r="B83" s="626"/>
      <c r="C83" s="626"/>
      <c r="D83" s="626"/>
      <c r="E83" s="626"/>
      <c r="F83" s="626"/>
      <c r="G83" s="626"/>
      <c r="H83" s="626"/>
      <c r="I83" s="626"/>
      <c r="J83" s="626"/>
      <c r="K83" s="626"/>
      <c r="L83" s="626"/>
      <c r="M83" s="626"/>
      <c r="N83" s="626"/>
      <c r="O83" s="627"/>
    </row>
    <row r="84" spans="1:15" ht="28.9" customHeight="1">
      <c r="A84" s="631"/>
      <c r="B84" s="632"/>
      <c r="C84" s="632"/>
      <c r="D84" s="632"/>
      <c r="E84" s="632"/>
      <c r="F84" s="632"/>
      <c r="G84" s="632"/>
      <c r="H84" s="632"/>
      <c r="I84" s="632"/>
      <c r="J84" s="632"/>
      <c r="K84" s="632"/>
      <c r="L84" s="632"/>
      <c r="M84" s="632"/>
      <c r="N84" s="632"/>
      <c r="O84" s="633"/>
    </row>
    <row r="85" spans="1:15" ht="8.4499999999999993" customHeight="1">
      <c r="A85" s="478"/>
      <c r="B85" s="254"/>
      <c r="C85" s="254"/>
      <c r="D85" s="254"/>
      <c r="E85" s="254"/>
      <c r="F85" s="254"/>
      <c r="G85" s="254"/>
      <c r="H85" s="254"/>
      <c r="I85" s="254"/>
      <c r="J85" s="254"/>
      <c r="K85" s="254"/>
      <c r="L85" s="254"/>
      <c r="M85" s="254"/>
      <c r="N85" s="254"/>
      <c r="O85" s="479"/>
    </row>
    <row r="86" spans="1:15">
      <c r="A86" s="619" t="s">
        <v>728</v>
      </c>
      <c r="B86" s="626"/>
      <c r="C86" s="626"/>
      <c r="D86" s="626"/>
      <c r="E86" s="626"/>
      <c r="F86" s="626"/>
      <c r="G86" s="626"/>
      <c r="H86" s="626"/>
      <c r="I86" s="626"/>
      <c r="J86" s="626"/>
      <c r="K86" s="626"/>
      <c r="L86" s="626"/>
      <c r="M86" s="626"/>
      <c r="N86" s="626"/>
      <c r="O86" s="627"/>
    </row>
    <row r="87" spans="1:15" s="369" customFormat="1" ht="10.9" customHeight="1">
      <c r="A87" s="383"/>
      <c r="B87" s="384"/>
      <c r="C87" s="384"/>
      <c r="D87" s="384"/>
      <c r="E87" s="384"/>
      <c r="F87" s="384"/>
      <c r="G87" s="384"/>
      <c r="H87" s="384"/>
      <c r="I87" s="384"/>
      <c r="J87" s="384"/>
      <c r="K87" s="384"/>
      <c r="L87" s="384"/>
      <c r="M87" s="384"/>
      <c r="N87" s="384"/>
      <c r="O87" s="385"/>
    </row>
    <row r="88" spans="1:15" s="251" customFormat="1" ht="12">
      <c r="A88" s="619" t="s">
        <v>559</v>
      </c>
      <c r="B88" s="626"/>
      <c r="C88" s="626"/>
      <c r="D88" s="626"/>
      <c r="E88" s="626"/>
      <c r="F88" s="626"/>
      <c r="G88" s="626"/>
      <c r="H88" s="626"/>
      <c r="I88" s="626"/>
      <c r="J88" s="626"/>
      <c r="K88" s="626"/>
      <c r="L88" s="626"/>
      <c r="M88" s="626"/>
      <c r="N88" s="626"/>
      <c r="O88" s="627"/>
    </row>
    <row r="89" spans="1:15" ht="20.45" customHeight="1">
      <c r="A89" s="619"/>
      <c r="B89" s="626"/>
      <c r="C89" s="626"/>
      <c r="D89" s="626"/>
      <c r="E89" s="626"/>
      <c r="F89" s="626"/>
      <c r="G89" s="626"/>
      <c r="H89" s="626"/>
      <c r="I89" s="626"/>
      <c r="J89" s="626"/>
      <c r="K89" s="626"/>
      <c r="L89" s="626"/>
      <c r="M89" s="626"/>
      <c r="N89" s="626"/>
      <c r="O89" s="627"/>
    </row>
    <row r="90" spans="1:15" s="369" customFormat="1" ht="9.6" customHeight="1">
      <c r="A90" s="383"/>
      <c r="B90" s="384"/>
      <c r="C90" s="384"/>
      <c r="D90" s="384"/>
      <c r="E90" s="384"/>
      <c r="F90" s="384"/>
      <c r="G90" s="384"/>
      <c r="H90" s="384"/>
      <c r="I90" s="384"/>
      <c r="J90" s="384"/>
      <c r="K90" s="384"/>
      <c r="L90" s="384"/>
      <c r="M90" s="384"/>
      <c r="N90" s="384"/>
      <c r="O90" s="385"/>
    </row>
    <row r="91" spans="1:15" ht="19.899999999999999" customHeight="1">
      <c r="A91" s="568" t="s">
        <v>81</v>
      </c>
      <c r="B91" s="568" t="s">
        <v>121</v>
      </c>
      <c r="C91" s="568" t="s">
        <v>39</v>
      </c>
      <c r="D91" s="568" t="s">
        <v>37</v>
      </c>
      <c r="E91" s="568" t="s">
        <v>38</v>
      </c>
      <c r="F91" s="568" t="s">
        <v>7</v>
      </c>
      <c r="G91" s="568" t="s">
        <v>70</v>
      </c>
      <c r="H91" s="566" t="s">
        <v>8</v>
      </c>
      <c r="I91" s="568" t="s">
        <v>122</v>
      </c>
      <c r="J91" s="570" t="s">
        <v>123</v>
      </c>
      <c r="K91" s="571"/>
      <c r="L91" s="572"/>
      <c r="M91" s="570" t="s">
        <v>124</v>
      </c>
      <c r="N91" s="571"/>
      <c r="O91" s="572"/>
    </row>
    <row r="92" spans="1:15" ht="19.899999999999999" customHeight="1">
      <c r="A92" s="569"/>
      <c r="B92" s="569"/>
      <c r="C92" s="569"/>
      <c r="D92" s="569"/>
      <c r="E92" s="569"/>
      <c r="F92" s="569"/>
      <c r="G92" s="569"/>
      <c r="H92" s="567"/>
      <c r="I92" s="569"/>
      <c r="J92" s="397" t="s">
        <v>125</v>
      </c>
      <c r="K92" s="397" t="s">
        <v>165</v>
      </c>
      <c r="L92" s="397" t="s">
        <v>126</v>
      </c>
      <c r="M92" s="397" t="s">
        <v>88</v>
      </c>
      <c r="N92" s="397" t="s">
        <v>166</v>
      </c>
      <c r="O92" s="397" t="s">
        <v>16</v>
      </c>
    </row>
    <row r="93" spans="1:15" s="237" customFormat="1" ht="18" customHeight="1">
      <c r="A93" s="320">
        <v>4</v>
      </c>
      <c r="B93" s="320">
        <v>1</v>
      </c>
      <c r="C93" s="320" t="s">
        <v>499</v>
      </c>
      <c r="D93" s="320" t="s">
        <v>499</v>
      </c>
      <c r="E93" s="320" t="s">
        <v>493</v>
      </c>
      <c r="F93" s="320" t="s">
        <v>560</v>
      </c>
      <c r="G93" s="320"/>
      <c r="H93" s="259" t="s">
        <v>474</v>
      </c>
      <c r="I93" s="320" t="s">
        <v>561</v>
      </c>
      <c r="J93" s="320" t="s">
        <v>562</v>
      </c>
      <c r="K93" s="255">
        <v>200000</v>
      </c>
      <c r="L93" s="255">
        <v>200000</v>
      </c>
      <c r="M93" s="336">
        <v>8834918</v>
      </c>
      <c r="N93" s="336">
        <v>4283833.24</v>
      </c>
      <c r="O93" s="336">
        <v>676932.24</v>
      </c>
    </row>
    <row r="94" spans="1:15" ht="13.15" customHeight="1">
      <c r="A94" s="582"/>
      <c r="B94" s="583"/>
      <c r="C94" s="583"/>
      <c r="D94" s="583"/>
      <c r="E94" s="583"/>
      <c r="F94" s="583"/>
      <c r="G94" s="583"/>
      <c r="H94" s="583"/>
      <c r="I94" s="583"/>
      <c r="J94" s="583"/>
      <c r="K94" s="583"/>
      <c r="L94" s="583"/>
      <c r="M94" s="583"/>
      <c r="N94" s="583"/>
      <c r="O94" s="584"/>
    </row>
    <row r="95" spans="1:15" ht="49.15" customHeight="1">
      <c r="A95" s="636" t="s">
        <v>563</v>
      </c>
      <c r="B95" s="637"/>
      <c r="C95" s="637"/>
      <c r="D95" s="637"/>
      <c r="E95" s="637"/>
      <c r="F95" s="637"/>
      <c r="G95" s="637"/>
      <c r="H95" s="637"/>
      <c r="I95" s="637"/>
      <c r="J95" s="637"/>
      <c r="K95" s="637"/>
      <c r="L95" s="637"/>
      <c r="M95" s="637"/>
      <c r="N95" s="637"/>
      <c r="O95" s="638"/>
    </row>
    <row r="96" spans="1:15" s="365" customFormat="1" ht="19.149999999999999" customHeight="1">
      <c r="A96" s="470"/>
      <c r="B96" s="470"/>
      <c r="C96" s="470"/>
      <c r="D96" s="470"/>
      <c r="E96" s="470"/>
      <c r="F96" s="470"/>
      <c r="G96" s="470"/>
      <c r="H96" s="470"/>
      <c r="I96" s="470"/>
      <c r="J96" s="470"/>
      <c r="K96" s="470"/>
      <c r="L96" s="470"/>
      <c r="M96" s="470"/>
      <c r="N96" s="470"/>
      <c r="O96" s="470"/>
    </row>
    <row r="97" spans="1:15" ht="24" customHeight="1">
      <c r="A97" s="639" t="s">
        <v>729</v>
      </c>
      <c r="B97" s="640"/>
      <c r="C97" s="640"/>
      <c r="D97" s="640"/>
      <c r="E97" s="640"/>
      <c r="F97" s="640"/>
      <c r="G97" s="640"/>
      <c r="H97" s="640"/>
      <c r="I97" s="640"/>
      <c r="J97" s="640"/>
      <c r="K97" s="640"/>
      <c r="L97" s="640"/>
      <c r="M97" s="640"/>
      <c r="N97" s="640"/>
      <c r="O97" s="641"/>
    </row>
    <row r="98" spans="1:15" ht="75" customHeight="1">
      <c r="A98" s="576" t="s">
        <v>564</v>
      </c>
      <c r="B98" s="577"/>
      <c r="C98" s="577"/>
      <c r="D98" s="577"/>
      <c r="E98" s="577"/>
      <c r="F98" s="577"/>
      <c r="G98" s="577"/>
      <c r="H98" s="577"/>
      <c r="I98" s="577"/>
      <c r="J98" s="577"/>
      <c r="K98" s="577"/>
      <c r="L98" s="577"/>
      <c r="M98" s="577"/>
      <c r="N98" s="577"/>
      <c r="O98" s="578"/>
    </row>
    <row r="99" spans="1:15" s="369" customFormat="1" ht="11.45" customHeight="1">
      <c r="A99" s="401"/>
      <c r="B99" s="402"/>
      <c r="C99" s="402"/>
      <c r="D99" s="402"/>
      <c r="E99" s="402"/>
      <c r="F99" s="402"/>
      <c r="G99" s="402"/>
      <c r="H99" s="402"/>
      <c r="I99" s="402"/>
      <c r="J99" s="402"/>
      <c r="K99" s="402"/>
      <c r="L99" s="402"/>
      <c r="M99" s="402"/>
      <c r="N99" s="402"/>
      <c r="O99" s="403"/>
    </row>
    <row r="100" spans="1:15" ht="19.899999999999999" customHeight="1">
      <c r="A100" s="568" t="s">
        <v>81</v>
      </c>
      <c r="B100" s="568" t="s">
        <v>121</v>
      </c>
      <c r="C100" s="568" t="s">
        <v>39</v>
      </c>
      <c r="D100" s="568" t="s">
        <v>37</v>
      </c>
      <c r="E100" s="568" t="s">
        <v>38</v>
      </c>
      <c r="F100" s="568" t="s">
        <v>7</v>
      </c>
      <c r="G100" s="568" t="s">
        <v>70</v>
      </c>
      <c r="H100" s="566" t="s">
        <v>8</v>
      </c>
      <c r="I100" s="568" t="s">
        <v>122</v>
      </c>
      <c r="J100" s="570" t="s">
        <v>123</v>
      </c>
      <c r="K100" s="571"/>
      <c r="L100" s="572"/>
      <c r="M100" s="570" t="s">
        <v>124</v>
      </c>
      <c r="N100" s="571"/>
      <c r="O100" s="572"/>
    </row>
    <row r="101" spans="1:15" ht="19.899999999999999" customHeight="1">
      <c r="A101" s="569"/>
      <c r="B101" s="569"/>
      <c r="C101" s="569"/>
      <c r="D101" s="569"/>
      <c r="E101" s="569"/>
      <c r="F101" s="569"/>
      <c r="G101" s="569"/>
      <c r="H101" s="567"/>
      <c r="I101" s="569"/>
      <c r="J101" s="397" t="s">
        <v>125</v>
      </c>
      <c r="K101" s="397" t="s">
        <v>165</v>
      </c>
      <c r="L101" s="397" t="s">
        <v>126</v>
      </c>
      <c r="M101" s="397" t="s">
        <v>88</v>
      </c>
      <c r="N101" s="397" t="s">
        <v>166</v>
      </c>
      <c r="O101" s="397" t="s">
        <v>16</v>
      </c>
    </row>
    <row r="102" spans="1:15" s="237" customFormat="1" ht="31.9" customHeight="1">
      <c r="A102" s="387">
        <v>4</v>
      </c>
      <c r="B102" s="387">
        <v>1</v>
      </c>
      <c r="C102" s="387">
        <v>2</v>
      </c>
      <c r="D102" s="387">
        <v>2</v>
      </c>
      <c r="E102" s="387">
        <v>1</v>
      </c>
      <c r="F102" s="387">
        <v>215</v>
      </c>
      <c r="G102" s="387"/>
      <c r="H102" s="388" t="s">
        <v>565</v>
      </c>
      <c r="I102" s="387" t="s">
        <v>566</v>
      </c>
      <c r="J102" s="387" t="s">
        <v>498</v>
      </c>
      <c r="K102" s="387" t="s">
        <v>499</v>
      </c>
      <c r="L102" s="387" t="s">
        <v>499</v>
      </c>
      <c r="M102" s="336">
        <v>17582637</v>
      </c>
      <c r="N102" s="336">
        <v>9731.2199999999993</v>
      </c>
      <c r="O102" s="336">
        <v>9731.2199999999993</v>
      </c>
    </row>
    <row r="103" spans="1:15" ht="12.6" customHeight="1">
      <c r="A103" s="582"/>
      <c r="B103" s="583"/>
      <c r="C103" s="583"/>
      <c r="D103" s="583"/>
      <c r="E103" s="583"/>
      <c r="F103" s="583"/>
      <c r="G103" s="583"/>
      <c r="H103" s="583"/>
      <c r="I103" s="583"/>
      <c r="J103" s="583"/>
      <c r="K103" s="583"/>
      <c r="L103" s="583"/>
      <c r="M103" s="583"/>
      <c r="N103" s="583"/>
      <c r="O103" s="584"/>
    </row>
    <row r="104" spans="1:15" ht="46.9" customHeight="1">
      <c r="A104" s="619" t="s">
        <v>567</v>
      </c>
      <c r="B104" s="586"/>
      <c r="C104" s="586"/>
      <c r="D104" s="586"/>
      <c r="E104" s="586"/>
      <c r="F104" s="586"/>
      <c r="G104" s="586"/>
      <c r="H104" s="586"/>
      <c r="I104" s="586"/>
      <c r="J104" s="586"/>
      <c r="K104" s="586"/>
      <c r="L104" s="586"/>
      <c r="M104" s="586"/>
      <c r="N104" s="586"/>
      <c r="O104" s="587"/>
    </row>
    <row r="105" spans="1:15" ht="22.9" customHeight="1">
      <c r="A105" s="628" t="s">
        <v>730</v>
      </c>
      <c r="B105" s="629"/>
      <c r="C105" s="629"/>
      <c r="D105" s="629"/>
      <c r="E105" s="629"/>
      <c r="F105" s="629"/>
      <c r="G105" s="629"/>
      <c r="H105" s="629"/>
      <c r="I105" s="629"/>
      <c r="J105" s="629"/>
      <c r="K105" s="629"/>
      <c r="L105" s="629"/>
      <c r="M105" s="629"/>
      <c r="N105" s="629"/>
      <c r="O105" s="630"/>
    </row>
    <row r="106" spans="1:15" ht="61.15" customHeight="1">
      <c r="A106" s="576" t="s">
        <v>568</v>
      </c>
      <c r="B106" s="577"/>
      <c r="C106" s="577"/>
      <c r="D106" s="577"/>
      <c r="E106" s="577"/>
      <c r="F106" s="577"/>
      <c r="G106" s="577"/>
      <c r="H106" s="577"/>
      <c r="I106" s="577"/>
      <c r="J106" s="577"/>
      <c r="K106" s="577"/>
      <c r="L106" s="577"/>
      <c r="M106" s="577"/>
      <c r="N106" s="577"/>
      <c r="O106" s="578"/>
    </row>
    <row r="107" spans="1:15" s="365" customFormat="1" ht="15.6" customHeight="1">
      <c r="A107" s="694"/>
      <c r="B107" s="695"/>
      <c r="C107" s="695"/>
      <c r="D107" s="695"/>
      <c r="E107" s="695"/>
      <c r="F107" s="695"/>
      <c r="G107" s="695"/>
      <c r="H107" s="695"/>
      <c r="I107" s="695"/>
      <c r="J107" s="695"/>
      <c r="K107" s="695"/>
      <c r="L107" s="695"/>
      <c r="M107" s="695"/>
      <c r="N107" s="695"/>
      <c r="O107" s="696"/>
    </row>
    <row r="108" spans="1:15" ht="19.899999999999999" customHeight="1">
      <c r="A108" s="568" t="s">
        <v>81</v>
      </c>
      <c r="B108" s="568" t="s">
        <v>121</v>
      </c>
      <c r="C108" s="568" t="s">
        <v>39</v>
      </c>
      <c r="D108" s="568" t="s">
        <v>37</v>
      </c>
      <c r="E108" s="568" t="s">
        <v>38</v>
      </c>
      <c r="F108" s="568" t="s">
        <v>7</v>
      </c>
      <c r="G108" s="568" t="s">
        <v>70</v>
      </c>
      <c r="H108" s="566" t="s">
        <v>8</v>
      </c>
      <c r="I108" s="568" t="s">
        <v>122</v>
      </c>
      <c r="J108" s="570" t="s">
        <v>123</v>
      </c>
      <c r="K108" s="571"/>
      <c r="L108" s="572"/>
      <c r="M108" s="570" t="s">
        <v>124</v>
      </c>
      <c r="N108" s="571"/>
      <c r="O108" s="572"/>
    </row>
    <row r="109" spans="1:15" ht="19.899999999999999" customHeight="1">
      <c r="A109" s="569"/>
      <c r="B109" s="569"/>
      <c r="C109" s="569"/>
      <c r="D109" s="569"/>
      <c r="E109" s="569"/>
      <c r="F109" s="569"/>
      <c r="G109" s="569"/>
      <c r="H109" s="567"/>
      <c r="I109" s="569"/>
      <c r="J109" s="397" t="s">
        <v>125</v>
      </c>
      <c r="K109" s="397" t="s">
        <v>165</v>
      </c>
      <c r="L109" s="397" t="s">
        <v>126</v>
      </c>
      <c r="M109" s="397" t="s">
        <v>88</v>
      </c>
      <c r="N109" s="397" t="s">
        <v>166</v>
      </c>
      <c r="O109" s="397" t="s">
        <v>16</v>
      </c>
    </row>
    <row r="110" spans="1:15" s="237" customFormat="1" ht="30.6" customHeight="1">
      <c r="A110" s="387" t="s">
        <v>498</v>
      </c>
      <c r="B110" s="387" t="s">
        <v>499</v>
      </c>
      <c r="C110" s="387" t="s">
        <v>499</v>
      </c>
      <c r="D110" s="387" t="s">
        <v>499</v>
      </c>
      <c r="E110" s="387" t="s">
        <v>493</v>
      </c>
      <c r="F110" s="387" t="s">
        <v>569</v>
      </c>
      <c r="G110" s="387"/>
      <c r="H110" s="256" t="s">
        <v>570</v>
      </c>
      <c r="I110" s="387" t="s">
        <v>549</v>
      </c>
      <c r="J110" s="394">
        <v>40000</v>
      </c>
      <c r="K110" s="394">
        <v>8000</v>
      </c>
      <c r="L110" s="394">
        <v>8000</v>
      </c>
      <c r="M110" s="336">
        <v>111057601</v>
      </c>
      <c r="N110" s="336">
        <v>43712268.979999997</v>
      </c>
      <c r="O110" s="336">
        <v>43711724.979999997</v>
      </c>
    </row>
    <row r="111" spans="1:15">
      <c r="A111" s="582"/>
      <c r="B111" s="583"/>
      <c r="C111" s="583"/>
      <c r="D111" s="583"/>
      <c r="E111" s="583"/>
      <c r="F111" s="583"/>
      <c r="G111" s="583"/>
      <c r="H111" s="583"/>
      <c r="I111" s="583"/>
      <c r="J111" s="583"/>
      <c r="K111" s="583"/>
      <c r="L111" s="583"/>
      <c r="M111" s="583"/>
      <c r="N111" s="583"/>
      <c r="O111" s="584"/>
    </row>
    <row r="112" spans="1:15" ht="50.45" customHeight="1">
      <c r="A112" s="619" t="s">
        <v>571</v>
      </c>
      <c r="B112" s="586"/>
      <c r="C112" s="586"/>
      <c r="D112" s="586"/>
      <c r="E112" s="586"/>
      <c r="F112" s="586"/>
      <c r="G112" s="586"/>
      <c r="H112" s="586"/>
      <c r="I112" s="586"/>
      <c r="J112" s="586"/>
      <c r="K112" s="586"/>
      <c r="L112" s="586"/>
      <c r="M112" s="586"/>
      <c r="N112" s="586"/>
      <c r="O112" s="587"/>
    </row>
    <row r="113" spans="1:15" ht="24.6" customHeight="1">
      <c r="A113" s="585" t="s">
        <v>731</v>
      </c>
      <c r="B113" s="586"/>
      <c r="C113" s="586"/>
      <c r="D113" s="586"/>
      <c r="E113" s="586"/>
      <c r="F113" s="586"/>
      <c r="G113" s="586"/>
      <c r="H113" s="586"/>
      <c r="I113" s="586"/>
      <c r="J113" s="586"/>
      <c r="K113" s="586"/>
      <c r="L113" s="586"/>
      <c r="M113" s="586"/>
      <c r="N113" s="586"/>
      <c r="O113" s="587"/>
    </row>
    <row r="114" spans="1:15" s="369" customFormat="1" ht="57.6" customHeight="1">
      <c r="A114" s="628" t="s">
        <v>572</v>
      </c>
      <c r="B114" s="697"/>
      <c r="C114" s="697"/>
      <c r="D114" s="697"/>
      <c r="E114" s="697"/>
      <c r="F114" s="697"/>
      <c r="G114" s="697"/>
      <c r="H114" s="697"/>
      <c r="I114" s="697"/>
      <c r="J114" s="697"/>
      <c r="K114" s="697"/>
      <c r="L114" s="697"/>
      <c r="M114" s="697"/>
      <c r="N114" s="697"/>
      <c r="O114" s="635"/>
    </row>
    <row r="115" spans="1:15" ht="75.599999999999994" customHeight="1">
      <c r="A115" s="698"/>
      <c r="B115" s="699"/>
      <c r="C115" s="699"/>
      <c r="D115" s="699"/>
      <c r="E115" s="699"/>
      <c r="F115" s="699"/>
      <c r="G115" s="699"/>
      <c r="H115" s="699"/>
      <c r="I115" s="699"/>
      <c r="J115" s="699"/>
      <c r="K115" s="699"/>
      <c r="L115" s="699"/>
      <c r="M115" s="699"/>
      <c r="N115" s="699"/>
      <c r="O115" s="700"/>
    </row>
    <row r="116" spans="1:15" s="365" customFormat="1" ht="75" customHeight="1">
      <c r="A116" s="480"/>
      <c r="B116" s="480"/>
      <c r="C116" s="480"/>
      <c r="D116" s="480"/>
      <c r="E116" s="480"/>
      <c r="F116" s="480"/>
      <c r="G116" s="480"/>
      <c r="H116" s="480"/>
      <c r="I116" s="480"/>
      <c r="J116" s="480"/>
      <c r="K116" s="480"/>
      <c r="L116" s="480"/>
      <c r="M116" s="480"/>
      <c r="N116" s="480"/>
      <c r="O116" s="480"/>
    </row>
    <row r="117" spans="1:15" ht="19.899999999999999" customHeight="1">
      <c r="A117" s="568" t="s">
        <v>81</v>
      </c>
      <c r="B117" s="568" t="s">
        <v>121</v>
      </c>
      <c r="C117" s="568" t="s">
        <v>39</v>
      </c>
      <c r="D117" s="568" t="s">
        <v>37</v>
      </c>
      <c r="E117" s="568" t="s">
        <v>38</v>
      </c>
      <c r="F117" s="568" t="s">
        <v>7</v>
      </c>
      <c r="G117" s="568" t="s">
        <v>70</v>
      </c>
      <c r="H117" s="566" t="s">
        <v>8</v>
      </c>
      <c r="I117" s="568" t="s">
        <v>122</v>
      </c>
      <c r="J117" s="570" t="s">
        <v>123</v>
      </c>
      <c r="K117" s="571"/>
      <c r="L117" s="572"/>
      <c r="M117" s="570" t="s">
        <v>124</v>
      </c>
      <c r="N117" s="571"/>
      <c r="O117" s="572"/>
    </row>
    <row r="118" spans="1:15" ht="19.899999999999999" customHeight="1">
      <c r="A118" s="569"/>
      <c r="B118" s="569"/>
      <c r="C118" s="569"/>
      <c r="D118" s="569"/>
      <c r="E118" s="569"/>
      <c r="F118" s="569"/>
      <c r="G118" s="569"/>
      <c r="H118" s="567"/>
      <c r="I118" s="569"/>
      <c r="J118" s="397" t="s">
        <v>125</v>
      </c>
      <c r="K118" s="397" t="s">
        <v>165</v>
      </c>
      <c r="L118" s="397" t="s">
        <v>126</v>
      </c>
      <c r="M118" s="397" t="s">
        <v>88</v>
      </c>
      <c r="N118" s="397" t="s">
        <v>166</v>
      </c>
      <c r="O118" s="397" t="s">
        <v>16</v>
      </c>
    </row>
    <row r="119" spans="1:15" s="237" customFormat="1" ht="36.6" customHeight="1">
      <c r="A119" s="387" t="s">
        <v>498</v>
      </c>
      <c r="B119" s="387" t="s">
        <v>499</v>
      </c>
      <c r="C119" s="387" t="s">
        <v>499</v>
      </c>
      <c r="D119" s="387" t="s">
        <v>499</v>
      </c>
      <c r="E119" s="387" t="s">
        <v>493</v>
      </c>
      <c r="F119" s="387" t="s">
        <v>573</v>
      </c>
      <c r="G119" s="387"/>
      <c r="H119" s="256" t="s">
        <v>574</v>
      </c>
      <c r="I119" s="387" t="s">
        <v>549</v>
      </c>
      <c r="J119" s="394">
        <v>104000</v>
      </c>
      <c r="K119" s="394">
        <v>18000</v>
      </c>
      <c r="L119" s="394">
        <v>18000</v>
      </c>
      <c r="M119" s="336">
        <v>147579210</v>
      </c>
      <c r="N119" s="336">
        <v>73395948.960000008</v>
      </c>
      <c r="O119" s="336">
        <v>31435648.680000003</v>
      </c>
    </row>
    <row r="120" spans="1:15">
      <c r="A120" s="582"/>
      <c r="B120" s="583"/>
      <c r="C120" s="583"/>
      <c r="D120" s="583"/>
      <c r="E120" s="583"/>
      <c r="F120" s="583"/>
      <c r="G120" s="583"/>
      <c r="H120" s="583"/>
      <c r="I120" s="583"/>
      <c r="J120" s="583"/>
      <c r="K120" s="583"/>
      <c r="L120" s="583"/>
      <c r="M120" s="583"/>
      <c r="N120" s="583"/>
      <c r="O120" s="584"/>
    </row>
    <row r="121" spans="1:15" ht="48.6" customHeight="1">
      <c r="A121" s="619" t="s">
        <v>571</v>
      </c>
      <c r="B121" s="586"/>
      <c r="C121" s="586"/>
      <c r="D121" s="586"/>
      <c r="E121" s="586"/>
      <c r="F121" s="586"/>
      <c r="G121" s="586"/>
      <c r="H121" s="586"/>
      <c r="I121" s="586"/>
      <c r="J121" s="586"/>
      <c r="K121" s="586"/>
      <c r="L121" s="586"/>
      <c r="M121" s="586"/>
      <c r="N121" s="586"/>
      <c r="O121" s="587"/>
    </row>
    <row r="122" spans="1:15" s="393" customFormat="1" ht="27.6" customHeight="1">
      <c r="A122" s="628" t="s">
        <v>732</v>
      </c>
      <c r="B122" s="629"/>
      <c r="C122" s="629"/>
      <c r="D122" s="629"/>
      <c r="E122" s="629"/>
      <c r="F122" s="629"/>
      <c r="G122" s="629"/>
      <c r="H122" s="629"/>
      <c r="I122" s="629"/>
      <c r="J122" s="629"/>
      <c r="K122" s="629"/>
      <c r="L122" s="629"/>
      <c r="M122" s="629"/>
      <c r="N122" s="629"/>
      <c r="O122" s="630"/>
    </row>
    <row r="123" spans="1:15" ht="94.9" customHeight="1">
      <c r="A123" s="642" t="s">
        <v>575</v>
      </c>
      <c r="B123" s="646"/>
      <c r="C123" s="646"/>
      <c r="D123" s="646"/>
      <c r="E123" s="646"/>
      <c r="F123" s="646"/>
      <c r="G123" s="646"/>
      <c r="H123" s="646"/>
      <c r="I123" s="646"/>
      <c r="J123" s="646"/>
      <c r="K123" s="646"/>
      <c r="L123" s="646"/>
      <c r="M123" s="646"/>
      <c r="N123" s="646"/>
      <c r="O123" s="647"/>
    </row>
    <row r="124" spans="1:15" s="369" customFormat="1">
      <c r="A124" s="374"/>
      <c r="B124" s="372"/>
      <c r="C124" s="372"/>
      <c r="D124" s="372"/>
      <c r="E124" s="372"/>
      <c r="F124" s="372"/>
      <c r="G124" s="372"/>
      <c r="H124" s="372"/>
      <c r="I124" s="372"/>
      <c r="J124" s="372"/>
      <c r="K124" s="372"/>
      <c r="L124" s="372"/>
      <c r="M124" s="372"/>
      <c r="N124" s="372"/>
      <c r="O124" s="373"/>
    </row>
    <row r="125" spans="1:15" ht="19.899999999999999" customHeight="1">
      <c r="A125" s="568" t="s">
        <v>81</v>
      </c>
      <c r="B125" s="568" t="s">
        <v>121</v>
      </c>
      <c r="C125" s="568" t="s">
        <v>39</v>
      </c>
      <c r="D125" s="568" t="s">
        <v>37</v>
      </c>
      <c r="E125" s="568" t="s">
        <v>38</v>
      </c>
      <c r="F125" s="568" t="s">
        <v>7</v>
      </c>
      <c r="G125" s="568" t="s">
        <v>70</v>
      </c>
      <c r="H125" s="566" t="s">
        <v>8</v>
      </c>
      <c r="I125" s="568" t="s">
        <v>122</v>
      </c>
      <c r="J125" s="570" t="s">
        <v>123</v>
      </c>
      <c r="K125" s="571"/>
      <c r="L125" s="572"/>
      <c r="M125" s="570" t="s">
        <v>124</v>
      </c>
      <c r="N125" s="571"/>
      <c r="O125" s="572"/>
    </row>
    <row r="126" spans="1:15" ht="19.899999999999999" customHeight="1">
      <c r="A126" s="569"/>
      <c r="B126" s="569"/>
      <c r="C126" s="569"/>
      <c r="D126" s="569"/>
      <c r="E126" s="569"/>
      <c r="F126" s="569"/>
      <c r="G126" s="569"/>
      <c r="H126" s="567"/>
      <c r="I126" s="569"/>
      <c r="J126" s="397" t="s">
        <v>125</v>
      </c>
      <c r="K126" s="397" t="s">
        <v>165</v>
      </c>
      <c r="L126" s="397" t="s">
        <v>126</v>
      </c>
      <c r="M126" s="397" t="s">
        <v>88</v>
      </c>
      <c r="N126" s="397" t="s">
        <v>166</v>
      </c>
      <c r="O126" s="397" t="s">
        <v>16</v>
      </c>
    </row>
    <row r="127" spans="1:15" s="237" customFormat="1" ht="24">
      <c r="A127" s="387">
        <v>4</v>
      </c>
      <c r="B127" s="387">
        <v>1</v>
      </c>
      <c r="C127" s="387">
        <v>2</v>
      </c>
      <c r="D127" s="387">
        <v>2</v>
      </c>
      <c r="E127" s="387">
        <v>1</v>
      </c>
      <c r="F127" s="387" t="s">
        <v>576</v>
      </c>
      <c r="G127" s="387"/>
      <c r="H127" s="388" t="s">
        <v>577</v>
      </c>
      <c r="I127" s="387" t="s">
        <v>578</v>
      </c>
      <c r="J127" s="387" t="s">
        <v>579</v>
      </c>
      <c r="K127" s="387">
        <v>5</v>
      </c>
      <c r="L127" s="387">
        <v>5</v>
      </c>
      <c r="M127" s="336">
        <v>90174338</v>
      </c>
      <c r="N127" s="336">
        <v>7944298.9299999997</v>
      </c>
      <c r="O127" s="336">
        <v>2944298.93</v>
      </c>
    </row>
    <row r="128" spans="1:15">
      <c r="A128" s="582"/>
      <c r="B128" s="583"/>
      <c r="C128" s="583"/>
      <c r="D128" s="583"/>
      <c r="E128" s="583"/>
      <c r="F128" s="583"/>
      <c r="G128" s="583"/>
      <c r="H128" s="583"/>
      <c r="I128" s="583"/>
      <c r="J128" s="583"/>
      <c r="K128" s="583"/>
      <c r="L128" s="583"/>
      <c r="M128" s="583"/>
      <c r="N128" s="583"/>
      <c r="O128" s="584"/>
    </row>
    <row r="129" spans="1:15" ht="48" customHeight="1">
      <c r="A129" s="642" t="s">
        <v>580</v>
      </c>
      <c r="B129" s="643"/>
      <c r="C129" s="643"/>
      <c r="D129" s="643"/>
      <c r="E129" s="643"/>
      <c r="F129" s="643"/>
      <c r="G129" s="643"/>
      <c r="H129" s="643"/>
      <c r="I129" s="643"/>
      <c r="J129" s="643"/>
      <c r="K129" s="643"/>
      <c r="L129" s="643"/>
      <c r="M129" s="643"/>
      <c r="N129" s="643"/>
      <c r="O129" s="644"/>
    </row>
    <row r="130" spans="1:15" ht="17.45" customHeight="1">
      <c r="A130" s="645" t="s">
        <v>733</v>
      </c>
      <c r="B130" s="643"/>
      <c r="C130" s="643"/>
      <c r="D130" s="643"/>
      <c r="E130" s="643"/>
      <c r="F130" s="643"/>
      <c r="G130" s="643"/>
      <c r="H130" s="643"/>
      <c r="I130" s="643"/>
      <c r="J130" s="643"/>
      <c r="K130" s="643"/>
      <c r="L130" s="643"/>
      <c r="M130" s="643"/>
      <c r="N130" s="643"/>
      <c r="O130" s="644"/>
    </row>
    <row r="131" spans="1:15" ht="56.45" customHeight="1">
      <c r="A131" s="642" t="s">
        <v>581</v>
      </c>
      <c r="B131" s="646"/>
      <c r="C131" s="646"/>
      <c r="D131" s="646"/>
      <c r="E131" s="646"/>
      <c r="F131" s="646"/>
      <c r="G131" s="646"/>
      <c r="H131" s="646"/>
      <c r="I131" s="646"/>
      <c r="J131" s="646"/>
      <c r="K131" s="646"/>
      <c r="L131" s="646"/>
      <c r="M131" s="646"/>
      <c r="N131" s="646"/>
      <c r="O131" s="647"/>
    </row>
    <row r="132" spans="1:15" s="233" customFormat="1" ht="14.45" customHeight="1">
      <c r="A132" s="374"/>
      <c r="B132" s="372"/>
      <c r="C132" s="372"/>
      <c r="D132" s="372"/>
      <c r="E132" s="372"/>
      <c r="F132" s="372"/>
      <c r="G132" s="372"/>
      <c r="H132" s="372"/>
      <c r="I132" s="372"/>
      <c r="J132" s="372"/>
      <c r="K132" s="372"/>
      <c r="L132" s="372"/>
      <c r="M132" s="372"/>
      <c r="N132" s="372"/>
      <c r="O132" s="373"/>
    </row>
    <row r="133" spans="1:15" ht="19.899999999999999" customHeight="1">
      <c r="A133" s="568" t="s">
        <v>81</v>
      </c>
      <c r="B133" s="568" t="s">
        <v>121</v>
      </c>
      <c r="C133" s="568" t="s">
        <v>39</v>
      </c>
      <c r="D133" s="568" t="s">
        <v>37</v>
      </c>
      <c r="E133" s="568" t="s">
        <v>38</v>
      </c>
      <c r="F133" s="568" t="s">
        <v>7</v>
      </c>
      <c r="G133" s="568" t="s">
        <v>70</v>
      </c>
      <c r="H133" s="568" t="s">
        <v>8</v>
      </c>
      <c r="I133" s="568" t="s">
        <v>122</v>
      </c>
      <c r="J133" s="570" t="s">
        <v>123</v>
      </c>
      <c r="K133" s="571"/>
      <c r="L133" s="572"/>
      <c r="M133" s="570" t="s">
        <v>124</v>
      </c>
      <c r="N133" s="571"/>
      <c r="O133" s="572"/>
    </row>
    <row r="134" spans="1:15" ht="19.899999999999999" customHeight="1">
      <c r="A134" s="569"/>
      <c r="B134" s="569"/>
      <c r="C134" s="569"/>
      <c r="D134" s="569"/>
      <c r="E134" s="569"/>
      <c r="F134" s="569"/>
      <c r="G134" s="569"/>
      <c r="H134" s="569"/>
      <c r="I134" s="569"/>
      <c r="J134" s="397" t="s">
        <v>125</v>
      </c>
      <c r="K134" s="397" t="s">
        <v>165</v>
      </c>
      <c r="L134" s="397" t="s">
        <v>126</v>
      </c>
      <c r="M134" s="397" t="s">
        <v>88</v>
      </c>
      <c r="N134" s="397" t="s">
        <v>166</v>
      </c>
      <c r="O134" s="397" t="s">
        <v>16</v>
      </c>
    </row>
    <row r="135" spans="1:15" s="237" customFormat="1" ht="15" customHeight="1">
      <c r="A135" s="320" t="s">
        <v>494</v>
      </c>
      <c r="B135" s="320" t="s">
        <v>494</v>
      </c>
      <c r="C135" s="320" t="s">
        <v>499</v>
      </c>
      <c r="D135" s="320" t="s">
        <v>499</v>
      </c>
      <c r="E135" s="320" t="s">
        <v>494</v>
      </c>
      <c r="F135" s="320" t="s">
        <v>582</v>
      </c>
      <c r="G135" s="320"/>
      <c r="H135" s="257" t="s">
        <v>583</v>
      </c>
      <c r="I135" s="320" t="s">
        <v>584</v>
      </c>
      <c r="J135" s="320" t="s">
        <v>585</v>
      </c>
      <c r="K135" s="320" t="s">
        <v>586</v>
      </c>
      <c r="L135" s="320" t="s">
        <v>586</v>
      </c>
      <c r="M135" s="336">
        <v>5000000</v>
      </c>
      <c r="N135" s="336">
        <v>4032468</v>
      </c>
      <c r="O135" s="336">
        <v>1032468</v>
      </c>
    </row>
    <row r="136" spans="1:15">
      <c r="A136" s="582"/>
      <c r="B136" s="583"/>
      <c r="C136" s="583"/>
      <c r="D136" s="583"/>
      <c r="E136" s="583"/>
      <c r="F136" s="583"/>
      <c r="G136" s="583"/>
      <c r="H136" s="583"/>
      <c r="I136" s="583"/>
      <c r="J136" s="583"/>
      <c r="K136" s="583"/>
      <c r="L136" s="583"/>
      <c r="M136" s="583"/>
      <c r="N136" s="583"/>
      <c r="O136" s="584"/>
    </row>
    <row r="137" spans="1:15" s="227" customFormat="1" ht="23.45" customHeight="1">
      <c r="A137" s="642" t="s">
        <v>587</v>
      </c>
      <c r="B137" s="646"/>
      <c r="C137" s="646"/>
      <c r="D137" s="646"/>
      <c r="E137" s="646"/>
      <c r="F137" s="646"/>
      <c r="G137" s="646"/>
      <c r="H137" s="646"/>
      <c r="I137" s="646"/>
      <c r="J137" s="646"/>
      <c r="K137" s="646"/>
      <c r="L137" s="646"/>
      <c r="M137" s="646"/>
      <c r="N137" s="646"/>
      <c r="O137" s="647"/>
    </row>
    <row r="138" spans="1:15" s="371" customFormat="1" ht="12" customHeight="1">
      <c r="A138" s="576" t="s">
        <v>588</v>
      </c>
      <c r="B138" s="697"/>
      <c r="C138" s="697"/>
      <c r="D138" s="697"/>
      <c r="E138" s="697"/>
      <c r="F138" s="697"/>
      <c r="G138" s="697"/>
      <c r="H138" s="697"/>
      <c r="I138" s="697"/>
      <c r="J138" s="697"/>
      <c r="K138" s="697"/>
      <c r="L138" s="697"/>
      <c r="M138" s="697"/>
      <c r="N138" s="697"/>
      <c r="O138" s="635"/>
    </row>
    <row r="139" spans="1:15" ht="9" customHeight="1">
      <c r="A139" s="701"/>
      <c r="B139" s="634"/>
      <c r="C139" s="634"/>
      <c r="D139" s="634"/>
      <c r="E139" s="634"/>
      <c r="F139" s="634"/>
      <c r="G139" s="634"/>
      <c r="H139" s="634"/>
      <c r="I139" s="634"/>
      <c r="J139" s="634"/>
      <c r="K139" s="634"/>
      <c r="L139" s="634"/>
      <c r="M139" s="634"/>
      <c r="N139" s="634"/>
      <c r="O139" s="635"/>
    </row>
    <row r="140" spans="1:15" ht="2.4500000000000002" customHeight="1">
      <c r="A140" s="701"/>
      <c r="B140" s="634"/>
      <c r="C140" s="634"/>
      <c r="D140" s="634"/>
      <c r="E140" s="634"/>
      <c r="F140" s="634"/>
      <c r="G140" s="634"/>
      <c r="H140" s="634"/>
      <c r="I140" s="634"/>
      <c r="J140" s="634"/>
      <c r="K140" s="634"/>
      <c r="L140" s="634"/>
      <c r="M140" s="634"/>
      <c r="N140" s="634"/>
      <c r="O140" s="635"/>
    </row>
    <row r="141" spans="1:15">
      <c r="A141" s="374"/>
      <c r="B141" s="372"/>
      <c r="C141" s="372"/>
      <c r="D141" s="372"/>
      <c r="E141" s="372"/>
      <c r="F141" s="372"/>
      <c r="G141" s="372"/>
      <c r="H141" s="372"/>
      <c r="I141" s="372"/>
      <c r="J141" s="372"/>
      <c r="K141" s="372"/>
      <c r="L141" s="372"/>
      <c r="M141" s="372"/>
      <c r="N141" s="372"/>
      <c r="O141" s="373"/>
    </row>
    <row r="142" spans="1:15" ht="96.6" customHeight="1">
      <c r="A142" s="636" t="s">
        <v>589</v>
      </c>
      <c r="B142" s="637"/>
      <c r="C142" s="637"/>
      <c r="D142" s="637"/>
      <c r="E142" s="637"/>
      <c r="F142" s="637"/>
      <c r="G142" s="637"/>
      <c r="H142" s="637"/>
      <c r="I142" s="637"/>
      <c r="J142" s="637"/>
      <c r="K142" s="637"/>
      <c r="L142" s="637"/>
      <c r="M142" s="637"/>
      <c r="N142" s="637"/>
      <c r="O142" s="638"/>
    </row>
    <row r="143" spans="1:15" ht="19.899999999999999" customHeight="1">
      <c r="A143" s="568" t="s">
        <v>81</v>
      </c>
      <c r="B143" s="568" t="s">
        <v>121</v>
      </c>
      <c r="C143" s="568" t="s">
        <v>39</v>
      </c>
      <c r="D143" s="568" t="s">
        <v>37</v>
      </c>
      <c r="E143" s="568" t="s">
        <v>38</v>
      </c>
      <c r="F143" s="568" t="s">
        <v>7</v>
      </c>
      <c r="G143" s="568" t="s">
        <v>70</v>
      </c>
      <c r="H143" s="568" t="s">
        <v>8</v>
      </c>
      <c r="I143" s="568" t="s">
        <v>122</v>
      </c>
      <c r="J143" s="570" t="s">
        <v>123</v>
      </c>
      <c r="K143" s="571"/>
      <c r="L143" s="572"/>
      <c r="M143" s="570" t="s">
        <v>124</v>
      </c>
      <c r="N143" s="571"/>
      <c r="O143" s="572"/>
    </row>
    <row r="144" spans="1:15" ht="19.899999999999999" customHeight="1">
      <c r="A144" s="569"/>
      <c r="B144" s="569"/>
      <c r="C144" s="569"/>
      <c r="D144" s="569"/>
      <c r="E144" s="569"/>
      <c r="F144" s="569"/>
      <c r="G144" s="569"/>
      <c r="H144" s="569"/>
      <c r="I144" s="569"/>
      <c r="J144" s="397" t="s">
        <v>125</v>
      </c>
      <c r="K144" s="397" t="s">
        <v>165</v>
      </c>
      <c r="L144" s="397" t="s">
        <v>126</v>
      </c>
      <c r="M144" s="397" t="s">
        <v>88</v>
      </c>
      <c r="N144" s="397" t="s">
        <v>166</v>
      </c>
      <c r="O144" s="397" t="s">
        <v>16</v>
      </c>
    </row>
    <row r="145" spans="1:15" s="237" customFormat="1" ht="33.6" customHeight="1">
      <c r="A145" s="387" t="s">
        <v>498</v>
      </c>
      <c r="B145" s="387" t="s">
        <v>517</v>
      </c>
      <c r="C145" s="387" t="s">
        <v>499</v>
      </c>
      <c r="D145" s="387" t="s">
        <v>499</v>
      </c>
      <c r="E145" s="387" t="s">
        <v>494</v>
      </c>
      <c r="F145" s="387" t="s">
        <v>590</v>
      </c>
      <c r="G145" s="387"/>
      <c r="H145" s="256" t="s">
        <v>591</v>
      </c>
      <c r="I145" s="387" t="s">
        <v>561</v>
      </c>
      <c r="J145" s="336">
        <v>1300</v>
      </c>
      <c r="K145" s="336">
        <v>433.33</v>
      </c>
      <c r="L145" s="336">
        <v>433.33</v>
      </c>
      <c r="M145" s="336">
        <v>67005530</v>
      </c>
      <c r="N145" s="336">
        <v>19387919.989999995</v>
      </c>
      <c r="O145" s="336">
        <v>19387919.989999995</v>
      </c>
    </row>
    <row r="146" spans="1:15">
      <c r="A146" s="582"/>
      <c r="B146" s="583"/>
      <c r="C146" s="583"/>
      <c r="D146" s="583"/>
      <c r="E146" s="583"/>
      <c r="F146" s="583"/>
      <c r="G146" s="583"/>
      <c r="H146" s="583"/>
      <c r="I146" s="583"/>
      <c r="J146" s="583"/>
      <c r="K146" s="583"/>
      <c r="L146" s="583"/>
      <c r="M146" s="583"/>
      <c r="N146" s="583"/>
      <c r="O146" s="584"/>
    </row>
    <row r="147" spans="1:15" ht="39.6" customHeight="1">
      <c r="A147" s="642" t="s">
        <v>592</v>
      </c>
      <c r="B147" s="643"/>
      <c r="C147" s="643"/>
      <c r="D147" s="643"/>
      <c r="E147" s="643"/>
      <c r="F147" s="643"/>
      <c r="G147" s="643"/>
      <c r="H147" s="643"/>
      <c r="I147" s="643"/>
      <c r="J147" s="643"/>
      <c r="K147" s="643"/>
      <c r="L147" s="643"/>
      <c r="M147" s="643"/>
      <c r="N147" s="643"/>
      <c r="O147" s="644"/>
    </row>
    <row r="148" spans="1:15" ht="19.149999999999999" customHeight="1">
      <c r="A148" s="576" t="s">
        <v>593</v>
      </c>
      <c r="B148" s="577"/>
      <c r="C148" s="577"/>
      <c r="D148" s="577"/>
      <c r="E148" s="577"/>
      <c r="F148" s="577"/>
      <c r="G148" s="577"/>
      <c r="H148" s="577"/>
      <c r="I148" s="577"/>
      <c r="J148" s="577"/>
      <c r="K148" s="577"/>
      <c r="L148" s="577"/>
      <c r="M148" s="577"/>
      <c r="N148" s="577"/>
      <c r="O148" s="578"/>
    </row>
    <row r="149" spans="1:15" ht="51" customHeight="1">
      <c r="A149" s="642" t="s">
        <v>594</v>
      </c>
      <c r="B149" s="646"/>
      <c r="C149" s="646"/>
      <c r="D149" s="646"/>
      <c r="E149" s="646"/>
      <c r="F149" s="646"/>
      <c r="G149" s="646"/>
      <c r="H149" s="646"/>
      <c r="I149" s="646"/>
      <c r="J149" s="646"/>
      <c r="K149" s="646"/>
      <c r="L149" s="646"/>
      <c r="M149" s="646"/>
      <c r="N149" s="646"/>
      <c r="O149" s="647"/>
    </row>
    <row r="150" spans="1:15" ht="9" customHeight="1">
      <c r="A150" s="374"/>
      <c r="B150" s="372"/>
      <c r="C150" s="372"/>
      <c r="D150" s="372"/>
      <c r="E150" s="372"/>
      <c r="F150" s="372"/>
      <c r="G150" s="372"/>
      <c r="H150" s="372"/>
      <c r="I150" s="372"/>
      <c r="J150" s="372"/>
      <c r="K150" s="372"/>
      <c r="L150" s="372"/>
      <c r="M150" s="372"/>
      <c r="N150" s="372"/>
      <c r="O150" s="373"/>
    </row>
    <row r="151" spans="1:15" s="233" customFormat="1" ht="10.9" customHeight="1">
      <c r="A151" s="331"/>
      <c r="B151" s="365"/>
      <c r="C151" s="365"/>
      <c r="D151" s="365"/>
      <c r="E151" s="365"/>
      <c r="F151" s="365"/>
      <c r="G151" s="365"/>
      <c r="H151" s="365"/>
      <c r="I151" s="365"/>
      <c r="J151" s="365"/>
      <c r="K151" s="365"/>
      <c r="L151" s="365"/>
      <c r="M151" s="365"/>
      <c r="N151" s="365"/>
      <c r="O151" s="370"/>
    </row>
    <row r="152" spans="1:15" ht="19.899999999999999" customHeight="1">
      <c r="A152" s="568" t="s">
        <v>81</v>
      </c>
      <c r="B152" s="568" t="s">
        <v>121</v>
      </c>
      <c r="C152" s="568" t="s">
        <v>39</v>
      </c>
      <c r="D152" s="568" t="s">
        <v>37</v>
      </c>
      <c r="E152" s="568" t="s">
        <v>38</v>
      </c>
      <c r="F152" s="568" t="s">
        <v>7</v>
      </c>
      <c r="G152" s="568" t="s">
        <v>70</v>
      </c>
      <c r="H152" s="566" t="s">
        <v>8</v>
      </c>
      <c r="I152" s="568" t="s">
        <v>122</v>
      </c>
      <c r="J152" s="570" t="s">
        <v>123</v>
      </c>
      <c r="K152" s="571"/>
      <c r="L152" s="572"/>
      <c r="M152" s="570" t="s">
        <v>124</v>
      </c>
      <c r="N152" s="571"/>
      <c r="O152" s="572"/>
    </row>
    <row r="153" spans="1:15" ht="19.899999999999999" customHeight="1">
      <c r="A153" s="569"/>
      <c r="B153" s="569"/>
      <c r="C153" s="569"/>
      <c r="D153" s="569"/>
      <c r="E153" s="569"/>
      <c r="F153" s="569"/>
      <c r="G153" s="569"/>
      <c r="H153" s="567"/>
      <c r="I153" s="569"/>
      <c r="J153" s="397" t="s">
        <v>125</v>
      </c>
      <c r="K153" s="397" t="s">
        <v>165</v>
      </c>
      <c r="L153" s="397" t="s">
        <v>126</v>
      </c>
      <c r="M153" s="397" t="s">
        <v>88</v>
      </c>
      <c r="N153" s="397" t="s">
        <v>166</v>
      </c>
      <c r="O153" s="397" t="s">
        <v>16</v>
      </c>
    </row>
    <row r="154" spans="1:15" s="237" customFormat="1" ht="22.15" customHeight="1">
      <c r="A154" s="387" t="s">
        <v>498</v>
      </c>
      <c r="B154" s="387" t="s">
        <v>499</v>
      </c>
      <c r="C154" s="387" t="s">
        <v>499</v>
      </c>
      <c r="D154" s="387" t="s">
        <v>499</v>
      </c>
      <c r="E154" s="387" t="s">
        <v>498</v>
      </c>
      <c r="F154" s="387" t="s">
        <v>595</v>
      </c>
      <c r="G154" s="387"/>
      <c r="H154" s="256" t="s">
        <v>305</v>
      </c>
      <c r="I154" s="387" t="s">
        <v>596</v>
      </c>
      <c r="J154" s="387" t="s">
        <v>597</v>
      </c>
      <c r="K154" s="387" t="s">
        <v>598</v>
      </c>
      <c r="L154" s="387" t="s">
        <v>598</v>
      </c>
      <c r="M154" s="336">
        <v>240387292</v>
      </c>
      <c r="N154" s="336">
        <v>154826777.46000001</v>
      </c>
      <c r="O154" s="336">
        <v>119826777.46000001</v>
      </c>
    </row>
    <row r="155" spans="1:15">
      <c r="A155" s="582"/>
      <c r="B155" s="583"/>
      <c r="C155" s="583"/>
      <c r="D155" s="583"/>
      <c r="E155" s="583"/>
      <c r="F155" s="583"/>
      <c r="G155" s="583"/>
      <c r="H155" s="583"/>
      <c r="I155" s="583"/>
      <c r="J155" s="583"/>
      <c r="K155" s="583"/>
      <c r="L155" s="583"/>
      <c r="M155" s="583"/>
      <c r="N155" s="583"/>
      <c r="O155" s="584"/>
    </row>
    <row r="156" spans="1:15" s="227" customFormat="1" ht="18" customHeight="1">
      <c r="A156" s="648" t="s">
        <v>599</v>
      </c>
      <c r="B156" s="649"/>
      <c r="C156" s="649"/>
      <c r="D156" s="649"/>
      <c r="E156" s="649"/>
      <c r="F156" s="649"/>
      <c r="G156" s="649"/>
      <c r="H156" s="649"/>
      <c r="I156" s="649"/>
      <c r="J156" s="649"/>
      <c r="K156" s="649"/>
      <c r="L156" s="649"/>
      <c r="M156" s="649"/>
      <c r="N156" s="649"/>
      <c r="O156" s="650"/>
    </row>
    <row r="157" spans="1:15" s="227" customFormat="1" ht="43.15" customHeight="1">
      <c r="A157" s="594" t="s">
        <v>600</v>
      </c>
      <c r="B157" s="649"/>
      <c r="C157" s="649"/>
      <c r="D157" s="649"/>
      <c r="E157" s="649"/>
      <c r="F157" s="649"/>
      <c r="G157" s="649"/>
      <c r="H157" s="649"/>
      <c r="I157" s="649"/>
      <c r="J157" s="649"/>
      <c r="K157" s="649"/>
      <c r="L157" s="649"/>
      <c r="M157" s="649"/>
      <c r="N157" s="649"/>
      <c r="O157" s="650"/>
    </row>
    <row r="158" spans="1:15" s="227" customFormat="1" ht="154.9" customHeight="1">
      <c r="A158" s="651" t="s">
        <v>601</v>
      </c>
      <c r="B158" s="652"/>
      <c r="C158" s="652"/>
      <c r="D158" s="652"/>
      <c r="E158" s="652"/>
      <c r="F158" s="652"/>
      <c r="G158" s="652"/>
      <c r="H158" s="652"/>
      <c r="I158" s="652"/>
      <c r="J158" s="652"/>
      <c r="K158" s="652"/>
      <c r="L158" s="652"/>
      <c r="M158" s="652"/>
      <c r="N158" s="652"/>
      <c r="O158" s="653"/>
    </row>
    <row r="159" spans="1:15" s="246" customFormat="1" ht="17.45" customHeight="1">
      <c r="A159" s="483"/>
      <c r="B159" s="484"/>
      <c r="C159" s="484"/>
      <c r="D159" s="484"/>
      <c r="E159" s="484"/>
      <c r="F159" s="484"/>
      <c r="G159" s="484"/>
      <c r="H159" s="484"/>
      <c r="I159" s="484"/>
      <c r="J159" s="484"/>
      <c r="K159" s="484"/>
      <c r="L159" s="484"/>
      <c r="M159" s="484"/>
      <c r="N159" s="484"/>
      <c r="O159" s="485"/>
    </row>
    <row r="160" spans="1:15" ht="19.899999999999999" customHeight="1">
      <c r="A160" s="568" t="s">
        <v>81</v>
      </c>
      <c r="B160" s="568" t="s">
        <v>121</v>
      </c>
      <c r="C160" s="568" t="s">
        <v>39</v>
      </c>
      <c r="D160" s="568" t="s">
        <v>37</v>
      </c>
      <c r="E160" s="568" t="s">
        <v>38</v>
      </c>
      <c r="F160" s="568" t="s">
        <v>7</v>
      </c>
      <c r="G160" s="568" t="s">
        <v>70</v>
      </c>
      <c r="H160" s="566" t="s">
        <v>8</v>
      </c>
      <c r="I160" s="568" t="s">
        <v>122</v>
      </c>
      <c r="J160" s="570" t="s">
        <v>123</v>
      </c>
      <c r="K160" s="571"/>
      <c r="L160" s="572"/>
      <c r="M160" s="570" t="s">
        <v>124</v>
      </c>
      <c r="N160" s="571"/>
      <c r="O160" s="572"/>
    </row>
    <row r="161" spans="1:15" ht="19.899999999999999" customHeight="1">
      <c r="A161" s="569"/>
      <c r="B161" s="569"/>
      <c r="C161" s="569"/>
      <c r="D161" s="569"/>
      <c r="E161" s="569"/>
      <c r="F161" s="569"/>
      <c r="G161" s="569"/>
      <c r="H161" s="567"/>
      <c r="I161" s="569"/>
      <c r="J161" s="397" t="s">
        <v>125</v>
      </c>
      <c r="K161" s="397" t="s">
        <v>165</v>
      </c>
      <c r="L161" s="397" t="s">
        <v>126</v>
      </c>
      <c r="M161" s="397" t="s">
        <v>88</v>
      </c>
      <c r="N161" s="397" t="s">
        <v>166</v>
      </c>
      <c r="O161" s="397" t="s">
        <v>16</v>
      </c>
    </row>
    <row r="162" spans="1:15" s="237" customFormat="1" ht="25.5" customHeight="1">
      <c r="A162" s="387" t="s">
        <v>498</v>
      </c>
      <c r="B162" s="387" t="s">
        <v>493</v>
      </c>
      <c r="C162" s="387" t="s">
        <v>499</v>
      </c>
      <c r="D162" s="387" t="s">
        <v>499</v>
      </c>
      <c r="E162" s="387" t="s">
        <v>492</v>
      </c>
      <c r="F162" s="387" t="s">
        <v>602</v>
      </c>
      <c r="G162" s="387"/>
      <c r="H162" s="256" t="s">
        <v>307</v>
      </c>
      <c r="I162" s="387" t="s">
        <v>603</v>
      </c>
      <c r="J162" s="387" t="s">
        <v>604</v>
      </c>
      <c r="K162" s="387" t="s">
        <v>605</v>
      </c>
      <c r="L162" s="387" t="s">
        <v>606</v>
      </c>
      <c r="M162" s="336">
        <v>88124477</v>
      </c>
      <c r="N162" s="336">
        <v>38587702</v>
      </c>
      <c r="O162" s="336">
        <v>26087702</v>
      </c>
    </row>
    <row r="163" spans="1:15">
      <c r="A163" s="582"/>
      <c r="B163" s="583"/>
      <c r="C163" s="583"/>
      <c r="D163" s="583"/>
      <c r="E163" s="583"/>
      <c r="F163" s="583"/>
      <c r="G163" s="583"/>
      <c r="H163" s="583"/>
      <c r="I163" s="583"/>
      <c r="J163" s="583"/>
      <c r="K163" s="583"/>
      <c r="L163" s="583"/>
      <c r="M163" s="583"/>
      <c r="N163" s="583"/>
      <c r="O163" s="584"/>
    </row>
    <row r="164" spans="1:15" ht="25.5" customHeight="1">
      <c r="A164" s="642" t="s">
        <v>734</v>
      </c>
      <c r="B164" s="646"/>
      <c r="C164" s="646"/>
      <c r="D164" s="646"/>
      <c r="E164" s="646"/>
      <c r="F164" s="646"/>
      <c r="G164" s="646"/>
      <c r="H164" s="646"/>
      <c r="I164" s="646"/>
      <c r="J164" s="646"/>
      <c r="K164" s="646"/>
      <c r="L164" s="646"/>
      <c r="M164" s="646"/>
      <c r="N164" s="646"/>
      <c r="O164" s="647"/>
    </row>
    <row r="165" spans="1:15">
      <c r="A165" s="377"/>
      <c r="B165" s="378"/>
      <c r="C165" s="378"/>
      <c r="D165" s="378"/>
      <c r="E165" s="378"/>
      <c r="F165" s="378"/>
      <c r="G165" s="378"/>
      <c r="H165" s="378"/>
      <c r="I165" s="378"/>
      <c r="J165" s="378"/>
      <c r="K165" s="378"/>
      <c r="L165" s="378"/>
      <c r="M165" s="378"/>
      <c r="N165" s="378"/>
      <c r="O165" s="379"/>
    </row>
    <row r="166" spans="1:15" ht="37.5" customHeight="1">
      <c r="A166" s="642" t="s">
        <v>607</v>
      </c>
      <c r="B166" s="646"/>
      <c r="C166" s="646"/>
      <c r="D166" s="646"/>
      <c r="E166" s="646"/>
      <c r="F166" s="646"/>
      <c r="G166" s="646"/>
      <c r="H166" s="646"/>
      <c r="I166" s="646"/>
      <c r="J166" s="646"/>
      <c r="K166" s="646"/>
      <c r="L166" s="646"/>
      <c r="M166" s="646"/>
      <c r="N166" s="646"/>
      <c r="O166" s="647"/>
    </row>
    <row r="167" spans="1:15" ht="14.45" customHeight="1">
      <c r="A167" s="401"/>
      <c r="B167" s="402"/>
      <c r="C167" s="402"/>
      <c r="D167" s="402"/>
      <c r="E167" s="402"/>
      <c r="F167" s="402"/>
      <c r="G167" s="402"/>
      <c r="H167" s="402"/>
      <c r="I167" s="402"/>
      <c r="J167" s="402"/>
      <c r="K167" s="402"/>
      <c r="L167" s="402"/>
      <c r="M167" s="402"/>
      <c r="N167" s="402"/>
      <c r="O167" s="403"/>
    </row>
    <row r="168" spans="1:15" ht="17.45" customHeight="1">
      <c r="A168" s="657" t="s">
        <v>608</v>
      </c>
      <c r="B168" s="658"/>
      <c r="C168" s="658"/>
      <c r="D168" s="658"/>
      <c r="E168" s="658"/>
      <c r="F168" s="658"/>
      <c r="G168" s="658"/>
      <c r="H168" s="658"/>
      <c r="I168" s="658"/>
      <c r="J168" s="658"/>
      <c r="K168" s="658"/>
      <c r="L168" s="658"/>
      <c r="M168" s="658"/>
      <c r="N168" s="658"/>
      <c r="O168" s="659"/>
    </row>
    <row r="169" spans="1:15" s="365" customFormat="1">
      <c r="A169" s="466"/>
      <c r="B169" s="466"/>
      <c r="C169" s="466"/>
      <c r="D169" s="466"/>
      <c r="E169" s="466"/>
      <c r="F169" s="466"/>
      <c r="G169" s="466"/>
      <c r="H169" s="466"/>
      <c r="I169" s="466"/>
      <c r="J169" s="466"/>
      <c r="K169" s="466"/>
      <c r="L169" s="466"/>
      <c r="M169" s="466"/>
      <c r="N169" s="466"/>
      <c r="O169" s="466"/>
    </row>
    <row r="170" spans="1:15" ht="19.899999999999999" customHeight="1">
      <c r="A170" s="568" t="s">
        <v>81</v>
      </c>
      <c r="B170" s="568" t="s">
        <v>121</v>
      </c>
      <c r="C170" s="568" t="s">
        <v>39</v>
      </c>
      <c r="D170" s="568" t="s">
        <v>37</v>
      </c>
      <c r="E170" s="568" t="s">
        <v>38</v>
      </c>
      <c r="F170" s="568" t="s">
        <v>7</v>
      </c>
      <c r="G170" s="568" t="s">
        <v>70</v>
      </c>
      <c r="H170" s="566" t="s">
        <v>8</v>
      </c>
      <c r="I170" s="568" t="s">
        <v>122</v>
      </c>
      <c r="J170" s="570" t="s">
        <v>123</v>
      </c>
      <c r="K170" s="571"/>
      <c r="L170" s="572"/>
      <c r="M170" s="570" t="s">
        <v>124</v>
      </c>
      <c r="N170" s="571"/>
      <c r="O170" s="572"/>
    </row>
    <row r="171" spans="1:15" ht="19.899999999999999" customHeight="1">
      <c r="A171" s="569"/>
      <c r="B171" s="569"/>
      <c r="C171" s="569"/>
      <c r="D171" s="569"/>
      <c r="E171" s="569"/>
      <c r="F171" s="569"/>
      <c r="G171" s="569"/>
      <c r="H171" s="567"/>
      <c r="I171" s="569"/>
      <c r="J171" s="397" t="s">
        <v>125</v>
      </c>
      <c r="K171" s="397" t="s">
        <v>165</v>
      </c>
      <c r="L171" s="397" t="s">
        <v>126</v>
      </c>
      <c r="M171" s="397" t="s">
        <v>88</v>
      </c>
      <c r="N171" s="397" t="s">
        <v>166</v>
      </c>
      <c r="O171" s="397" t="s">
        <v>16</v>
      </c>
    </row>
    <row r="172" spans="1:15" s="237" customFormat="1" ht="15" customHeight="1">
      <c r="A172" s="320" t="s">
        <v>493</v>
      </c>
      <c r="B172" s="320" t="s">
        <v>499</v>
      </c>
      <c r="C172" s="320" t="s">
        <v>499</v>
      </c>
      <c r="D172" s="320" t="s">
        <v>494</v>
      </c>
      <c r="E172" s="320" t="s">
        <v>493</v>
      </c>
      <c r="F172" s="320" t="s">
        <v>609</v>
      </c>
      <c r="G172" s="320"/>
      <c r="H172" s="257" t="s">
        <v>610</v>
      </c>
      <c r="I172" s="320" t="s">
        <v>611</v>
      </c>
      <c r="J172" s="320" t="s">
        <v>612</v>
      </c>
      <c r="K172" s="320" t="s">
        <v>613</v>
      </c>
      <c r="L172" s="320" t="s">
        <v>613</v>
      </c>
      <c r="M172" s="336">
        <v>66715938</v>
      </c>
      <c r="N172" s="336">
        <v>25098626.879999995</v>
      </c>
      <c r="O172" s="336">
        <v>25075595.879999995</v>
      </c>
    </row>
    <row r="173" spans="1:15" ht="10.9" customHeight="1">
      <c r="A173" s="582"/>
      <c r="B173" s="583"/>
      <c r="C173" s="583"/>
      <c r="D173" s="583"/>
      <c r="E173" s="583"/>
      <c r="F173" s="583"/>
      <c r="G173" s="583"/>
      <c r="H173" s="583"/>
      <c r="I173" s="583"/>
      <c r="J173" s="583"/>
      <c r="K173" s="583"/>
      <c r="L173" s="583"/>
      <c r="M173" s="583"/>
      <c r="N173" s="583"/>
      <c r="O173" s="584"/>
    </row>
    <row r="174" spans="1:15" s="227" customFormat="1" ht="30" customHeight="1">
      <c r="A174" s="654" t="s">
        <v>614</v>
      </c>
      <c r="B174" s="655"/>
      <c r="C174" s="655"/>
      <c r="D174" s="655"/>
      <c r="E174" s="655"/>
      <c r="F174" s="655"/>
      <c r="G174" s="655"/>
      <c r="H174" s="655"/>
      <c r="I174" s="655"/>
      <c r="J174" s="655"/>
      <c r="K174" s="655"/>
      <c r="L174" s="655"/>
      <c r="M174" s="655"/>
      <c r="N174" s="655"/>
      <c r="O174" s="656"/>
    </row>
    <row r="175" spans="1:15" ht="9" customHeight="1">
      <c r="A175" s="374"/>
      <c r="B175" s="372"/>
      <c r="C175" s="372"/>
      <c r="D175" s="372"/>
      <c r="E175" s="372"/>
      <c r="F175" s="372"/>
      <c r="G175" s="372"/>
      <c r="H175" s="372"/>
      <c r="I175" s="372"/>
      <c r="J175" s="372"/>
      <c r="K175" s="372"/>
      <c r="L175" s="372"/>
      <c r="M175" s="372"/>
      <c r="N175" s="372"/>
      <c r="O175" s="373"/>
    </row>
    <row r="176" spans="1:15">
      <c r="A176" s="585" t="s">
        <v>615</v>
      </c>
      <c r="B176" s="586"/>
      <c r="C176" s="586"/>
      <c r="D176" s="586"/>
      <c r="E176" s="586"/>
      <c r="F176" s="586"/>
      <c r="G176" s="586"/>
      <c r="H176" s="586"/>
      <c r="I176" s="586"/>
      <c r="J176" s="586"/>
      <c r="K176" s="586"/>
      <c r="L176" s="586"/>
      <c r="M176" s="586"/>
      <c r="N176" s="586"/>
      <c r="O176" s="587"/>
    </row>
    <row r="177" spans="1:15">
      <c r="A177" s="374"/>
      <c r="B177" s="372"/>
      <c r="C177" s="372"/>
      <c r="D177" s="372"/>
      <c r="E177" s="372"/>
      <c r="F177" s="372" t="s">
        <v>616</v>
      </c>
      <c r="G177" s="372"/>
      <c r="H177" s="372"/>
      <c r="I177" s="372"/>
      <c r="J177" s="372"/>
      <c r="K177" s="372" t="s">
        <v>617</v>
      </c>
      <c r="L177" s="372"/>
      <c r="M177" s="372"/>
      <c r="N177" s="372"/>
      <c r="O177" s="373"/>
    </row>
    <row r="178" spans="1:15" ht="13.15" customHeight="1">
      <c r="A178" s="374"/>
      <c r="B178" s="322" t="s">
        <v>618</v>
      </c>
      <c r="C178" s="372"/>
      <c r="D178" s="372"/>
      <c r="E178" s="372"/>
      <c r="F178" s="372"/>
      <c r="G178" s="372"/>
      <c r="H178" s="372"/>
      <c r="I178" s="372"/>
      <c r="J178" s="372"/>
      <c r="K178" s="323">
        <v>4716</v>
      </c>
      <c r="L178" s="372"/>
      <c r="M178" s="372"/>
      <c r="N178" s="372"/>
      <c r="O178" s="373"/>
    </row>
    <row r="179" spans="1:15" ht="13.15" customHeight="1">
      <c r="A179" s="374"/>
      <c r="B179" s="322" t="s">
        <v>619</v>
      </c>
      <c r="C179" s="372"/>
      <c r="D179" s="372"/>
      <c r="E179" s="372"/>
      <c r="F179" s="372"/>
      <c r="G179" s="372"/>
      <c r="H179" s="372"/>
      <c r="I179" s="372"/>
      <c r="J179" s="372"/>
      <c r="K179" s="323">
        <v>1709</v>
      </c>
      <c r="L179" s="372"/>
      <c r="M179" s="372"/>
      <c r="N179" s="372"/>
      <c r="O179" s="373"/>
    </row>
    <row r="180" spans="1:15" ht="13.15" customHeight="1">
      <c r="A180" s="374"/>
      <c r="B180" s="322" t="s">
        <v>620</v>
      </c>
      <c r="C180" s="372"/>
      <c r="D180" s="372"/>
      <c r="E180" s="372"/>
      <c r="F180" s="372"/>
      <c r="G180" s="372"/>
      <c r="H180" s="372"/>
      <c r="I180" s="372"/>
      <c r="J180" s="372"/>
      <c r="K180" s="323">
        <v>1956</v>
      </c>
      <c r="L180" s="372"/>
      <c r="M180" s="372"/>
      <c r="N180" s="372"/>
      <c r="O180" s="373"/>
    </row>
    <row r="181" spans="1:15" ht="13.15" customHeight="1">
      <c r="A181" s="374"/>
      <c r="B181" s="322" t="s">
        <v>621</v>
      </c>
      <c r="C181" s="372"/>
      <c r="D181" s="372"/>
      <c r="E181" s="372"/>
      <c r="F181" s="372"/>
      <c r="G181" s="372"/>
      <c r="H181" s="372"/>
      <c r="I181" s="372"/>
      <c r="J181" s="372"/>
      <c r="K181" s="323">
        <v>770</v>
      </c>
      <c r="L181" s="372"/>
      <c r="M181" s="372"/>
      <c r="N181" s="372"/>
      <c r="O181" s="373"/>
    </row>
    <row r="182" spans="1:15" ht="13.15" customHeight="1">
      <c r="A182" s="374"/>
      <c r="B182" s="322" t="s">
        <v>622</v>
      </c>
      <c r="C182" s="372"/>
      <c r="D182" s="372"/>
      <c r="E182" s="372"/>
      <c r="F182" s="372"/>
      <c r="G182" s="372"/>
      <c r="H182" s="372"/>
      <c r="I182" s="372"/>
      <c r="J182" s="372"/>
      <c r="K182" s="323">
        <v>781</v>
      </c>
      <c r="L182" s="372"/>
      <c r="M182" s="372"/>
      <c r="N182" s="372"/>
      <c r="O182" s="373"/>
    </row>
    <row r="183" spans="1:15" ht="13.15" customHeight="1">
      <c r="A183" s="374"/>
      <c r="B183" s="322" t="s">
        <v>623</v>
      </c>
      <c r="C183" s="372"/>
      <c r="D183" s="372"/>
      <c r="E183" s="372"/>
      <c r="F183" s="372"/>
      <c r="G183" s="372"/>
      <c r="H183" s="372"/>
      <c r="I183" s="372"/>
      <c r="J183" s="372"/>
      <c r="K183" s="323">
        <v>338</v>
      </c>
      <c r="L183" s="372"/>
      <c r="M183" s="372"/>
      <c r="N183" s="372"/>
      <c r="O183" s="373"/>
    </row>
    <row r="184" spans="1:15" ht="13.15" customHeight="1">
      <c r="A184" s="374"/>
      <c r="B184" s="322" t="s">
        <v>624</v>
      </c>
      <c r="C184" s="372"/>
      <c r="D184" s="372"/>
      <c r="E184" s="372"/>
      <c r="F184" s="372"/>
      <c r="G184" s="372"/>
      <c r="H184" s="372"/>
      <c r="I184" s="372"/>
      <c r="J184" s="372"/>
      <c r="K184" s="323">
        <v>688</v>
      </c>
      <c r="L184" s="372"/>
      <c r="M184" s="372"/>
      <c r="N184" s="372"/>
      <c r="O184" s="373"/>
    </row>
    <row r="185" spans="1:15" ht="13.15" customHeight="1">
      <c r="A185" s="374"/>
      <c r="B185" s="322" t="s">
        <v>625</v>
      </c>
      <c r="C185" s="372"/>
      <c r="D185" s="372"/>
      <c r="E185" s="372"/>
      <c r="F185" s="372"/>
      <c r="G185" s="372"/>
      <c r="H185" s="372"/>
      <c r="I185" s="372"/>
      <c r="J185" s="372"/>
      <c r="K185" s="323">
        <v>5031</v>
      </c>
      <c r="L185" s="372"/>
      <c r="M185" s="372"/>
      <c r="N185" s="372"/>
      <c r="O185" s="373"/>
    </row>
    <row r="186" spans="1:15" ht="13.15" customHeight="1">
      <c r="A186" s="374"/>
      <c r="B186" s="322" t="s">
        <v>626</v>
      </c>
      <c r="C186" s="372"/>
      <c r="D186" s="372"/>
      <c r="E186" s="372"/>
      <c r="F186" s="372"/>
      <c r="G186" s="372"/>
      <c r="H186" s="372"/>
      <c r="I186" s="372"/>
      <c r="J186" s="372"/>
      <c r="K186" s="323">
        <v>6487</v>
      </c>
      <c r="L186" s="372"/>
      <c r="M186" s="372"/>
      <c r="N186" s="372"/>
      <c r="O186" s="373"/>
    </row>
    <row r="187" spans="1:15" ht="13.15" customHeight="1">
      <c r="A187" s="374"/>
      <c r="B187" s="322" t="s">
        <v>627</v>
      </c>
      <c r="C187" s="372"/>
      <c r="D187" s="372"/>
      <c r="E187" s="372"/>
      <c r="F187" s="372"/>
      <c r="G187" s="372"/>
      <c r="H187" s="372"/>
      <c r="I187" s="372"/>
      <c r="J187" s="372"/>
      <c r="K187" s="323">
        <v>734</v>
      </c>
      <c r="L187" s="372"/>
      <c r="M187" s="372"/>
      <c r="N187" s="372"/>
      <c r="O187" s="373"/>
    </row>
    <row r="188" spans="1:15" ht="13.15" customHeight="1">
      <c r="A188" s="374"/>
      <c r="B188" s="322" t="s">
        <v>628</v>
      </c>
      <c r="C188" s="372"/>
      <c r="D188" s="372"/>
      <c r="E188" s="372"/>
      <c r="F188" s="372"/>
      <c r="G188" s="372"/>
      <c r="H188" s="372"/>
      <c r="I188" s="372"/>
      <c r="J188" s="372"/>
      <c r="K188" s="323">
        <v>256</v>
      </c>
      <c r="L188" s="372"/>
      <c r="M188" s="372"/>
      <c r="N188" s="372"/>
      <c r="O188" s="373"/>
    </row>
    <row r="189" spans="1:15" ht="13.15" customHeight="1">
      <c r="A189" s="374"/>
      <c r="B189" s="322" t="s">
        <v>629</v>
      </c>
      <c r="C189" s="372"/>
      <c r="D189" s="372"/>
      <c r="E189" s="372"/>
      <c r="F189" s="372"/>
      <c r="G189" s="372"/>
      <c r="H189" s="372"/>
      <c r="I189" s="372"/>
      <c r="J189" s="372"/>
      <c r="K189" s="323">
        <v>338</v>
      </c>
      <c r="L189" s="372"/>
      <c r="M189" s="372"/>
      <c r="N189" s="372"/>
      <c r="O189" s="373"/>
    </row>
    <row r="190" spans="1:15" ht="13.15" customHeight="1">
      <c r="A190" s="374"/>
      <c r="B190" s="322" t="s">
        <v>630</v>
      </c>
      <c r="C190" s="322"/>
      <c r="D190" s="372"/>
      <c r="E190" s="372"/>
      <c r="F190" s="372"/>
      <c r="G190" s="372"/>
      <c r="H190" s="372"/>
      <c r="I190" s="372"/>
      <c r="J190" s="372"/>
      <c r="K190" s="323">
        <v>519</v>
      </c>
      <c r="L190" s="372"/>
      <c r="M190" s="372"/>
      <c r="N190" s="372"/>
      <c r="O190" s="373"/>
    </row>
    <row r="191" spans="1:15" ht="13.15" customHeight="1">
      <c r="A191" s="374"/>
      <c r="B191" s="322" t="s">
        <v>631</v>
      </c>
      <c r="C191" s="322"/>
      <c r="D191" s="372"/>
      <c r="E191" s="372"/>
      <c r="F191" s="372"/>
      <c r="G191" s="372"/>
      <c r="H191" s="372"/>
      <c r="I191" s="372"/>
      <c r="J191" s="372"/>
      <c r="K191" s="323">
        <v>434</v>
      </c>
      <c r="L191" s="372"/>
      <c r="M191" s="372"/>
      <c r="N191" s="372"/>
      <c r="O191" s="373"/>
    </row>
    <row r="192" spans="1:15" ht="13.5" thickBot="1">
      <c r="A192" s="374"/>
      <c r="B192" s="322" t="s">
        <v>632</v>
      </c>
      <c r="C192" s="322"/>
      <c r="D192" s="372"/>
      <c r="E192" s="372"/>
      <c r="F192" s="372"/>
      <c r="G192" s="372"/>
      <c r="H192" s="404"/>
      <c r="I192" s="372"/>
      <c r="J192" s="372"/>
      <c r="K192" s="324">
        <v>243</v>
      </c>
      <c r="L192" s="372"/>
      <c r="M192" s="372"/>
      <c r="N192" s="372"/>
      <c r="O192" s="373"/>
    </row>
    <row r="193" spans="1:15">
      <c r="A193" s="374"/>
      <c r="B193" s="322"/>
      <c r="C193" s="322"/>
      <c r="D193" s="372"/>
      <c r="E193" s="372"/>
      <c r="F193" s="372"/>
      <c r="G193" s="372"/>
      <c r="H193" s="404"/>
      <c r="I193" s="372"/>
      <c r="J193" s="372"/>
      <c r="K193" s="332">
        <v>25000</v>
      </c>
      <c r="L193" s="372"/>
      <c r="M193" s="372"/>
      <c r="N193" s="372"/>
      <c r="O193" s="373"/>
    </row>
    <row r="194" spans="1:15">
      <c r="A194" s="374"/>
      <c r="B194" s="322"/>
      <c r="C194" s="322"/>
      <c r="D194" s="372"/>
      <c r="E194" s="372"/>
      <c r="F194" s="372"/>
      <c r="G194" s="372"/>
      <c r="H194" s="404"/>
      <c r="I194" s="372"/>
      <c r="J194" s="372"/>
      <c r="K194" s="323"/>
      <c r="L194" s="372"/>
      <c r="M194" s="372"/>
      <c r="N194" s="372"/>
      <c r="O194" s="373"/>
    </row>
    <row r="195" spans="1:15" ht="25.15" customHeight="1">
      <c r="A195" s="585" t="s">
        <v>633</v>
      </c>
      <c r="B195" s="586"/>
      <c r="C195" s="586"/>
      <c r="D195" s="586"/>
      <c r="E195" s="586"/>
      <c r="F195" s="586"/>
      <c r="G195" s="586"/>
      <c r="H195" s="586"/>
      <c r="I195" s="586"/>
      <c r="J195" s="586"/>
      <c r="K195" s="586"/>
      <c r="L195" s="586"/>
      <c r="M195" s="586"/>
      <c r="N195" s="586"/>
      <c r="O195" s="587"/>
    </row>
    <row r="196" spans="1:15" s="365" customFormat="1" ht="10.15" customHeight="1">
      <c r="A196" s="374"/>
      <c r="B196" s="372"/>
      <c r="C196" s="372"/>
      <c r="D196" s="372"/>
      <c r="E196" s="372"/>
      <c r="F196" s="372"/>
      <c r="G196" s="372"/>
      <c r="H196" s="372"/>
      <c r="I196" s="372"/>
      <c r="J196" s="381"/>
      <c r="K196" s="381"/>
      <c r="L196" s="381"/>
      <c r="M196" s="381"/>
      <c r="N196" s="381"/>
      <c r="O196" s="382"/>
    </row>
    <row r="197" spans="1:15" ht="19.899999999999999" customHeight="1">
      <c r="A197" s="568" t="s">
        <v>81</v>
      </c>
      <c r="B197" s="568" t="s">
        <v>121</v>
      </c>
      <c r="C197" s="568" t="s">
        <v>39</v>
      </c>
      <c r="D197" s="568" t="s">
        <v>37</v>
      </c>
      <c r="E197" s="568" t="s">
        <v>38</v>
      </c>
      <c r="F197" s="568" t="s">
        <v>7</v>
      </c>
      <c r="G197" s="568" t="s">
        <v>70</v>
      </c>
      <c r="H197" s="566" t="s">
        <v>8</v>
      </c>
      <c r="I197" s="568" t="s">
        <v>122</v>
      </c>
      <c r="J197" s="570" t="s">
        <v>123</v>
      </c>
      <c r="K197" s="571"/>
      <c r="L197" s="572"/>
      <c r="M197" s="570" t="s">
        <v>124</v>
      </c>
      <c r="N197" s="571"/>
      <c r="O197" s="572"/>
    </row>
    <row r="198" spans="1:15" ht="19.899999999999999" customHeight="1">
      <c r="A198" s="569"/>
      <c r="B198" s="569"/>
      <c r="C198" s="569"/>
      <c r="D198" s="569"/>
      <c r="E198" s="569"/>
      <c r="F198" s="569"/>
      <c r="G198" s="569"/>
      <c r="H198" s="567"/>
      <c r="I198" s="569"/>
      <c r="J198" s="397" t="s">
        <v>125</v>
      </c>
      <c r="K198" s="397" t="s">
        <v>165</v>
      </c>
      <c r="L198" s="397" t="s">
        <v>126</v>
      </c>
      <c r="M198" s="397" t="s">
        <v>88</v>
      </c>
      <c r="N198" s="397" t="s">
        <v>166</v>
      </c>
      <c r="O198" s="397" t="s">
        <v>16</v>
      </c>
    </row>
    <row r="199" spans="1:15" s="237" customFormat="1" ht="15" customHeight="1">
      <c r="A199" s="320" t="s">
        <v>493</v>
      </c>
      <c r="B199" s="320" t="s">
        <v>499</v>
      </c>
      <c r="C199" s="320" t="s">
        <v>499</v>
      </c>
      <c r="D199" s="320" t="s">
        <v>498</v>
      </c>
      <c r="E199" s="320" t="s">
        <v>493</v>
      </c>
      <c r="F199" s="320" t="s">
        <v>560</v>
      </c>
      <c r="G199" s="320"/>
      <c r="H199" s="257" t="s">
        <v>634</v>
      </c>
      <c r="I199" s="320" t="s">
        <v>512</v>
      </c>
      <c r="J199" s="320" t="s">
        <v>635</v>
      </c>
      <c r="K199" s="320" t="s">
        <v>636</v>
      </c>
      <c r="L199" s="320" t="s">
        <v>636</v>
      </c>
      <c r="M199" s="336">
        <v>96611128</v>
      </c>
      <c r="N199" s="336">
        <v>22615992.360000003</v>
      </c>
      <c r="O199" s="336">
        <v>22615992.360000003</v>
      </c>
    </row>
    <row r="200" spans="1:15" ht="9" customHeight="1">
      <c r="A200" s="582"/>
      <c r="B200" s="583"/>
      <c r="C200" s="583"/>
      <c r="D200" s="583"/>
      <c r="E200" s="583"/>
      <c r="F200" s="583"/>
      <c r="G200" s="583"/>
      <c r="H200" s="583"/>
      <c r="I200" s="583"/>
      <c r="J200" s="583"/>
      <c r="K200" s="583"/>
      <c r="L200" s="583"/>
      <c r="M200" s="583"/>
      <c r="N200" s="583"/>
      <c r="O200" s="584"/>
    </row>
    <row r="201" spans="1:15" s="227" customFormat="1" ht="45.6" customHeight="1">
      <c r="A201" s="660" t="s">
        <v>637</v>
      </c>
      <c r="B201" s="661"/>
      <c r="C201" s="661"/>
      <c r="D201" s="661"/>
      <c r="E201" s="661"/>
      <c r="F201" s="661"/>
      <c r="G201" s="661"/>
      <c r="H201" s="661"/>
      <c r="I201" s="661"/>
      <c r="J201" s="661"/>
      <c r="K201" s="661"/>
      <c r="L201" s="661"/>
      <c r="M201" s="661"/>
      <c r="N201" s="661"/>
      <c r="O201" s="662"/>
    </row>
    <row r="202" spans="1:15" ht="9.6" customHeight="1">
      <c r="A202" s="701"/>
      <c r="B202" s="634"/>
      <c r="C202" s="634"/>
      <c r="D202" s="634"/>
      <c r="E202" s="634"/>
      <c r="F202" s="634"/>
      <c r="G202" s="634"/>
      <c r="H202" s="634"/>
      <c r="I202" s="634"/>
      <c r="J202" s="634"/>
      <c r="K202" s="634"/>
      <c r="L202" s="634"/>
      <c r="M202" s="634"/>
      <c r="N202" s="634"/>
      <c r="O202" s="635"/>
    </row>
    <row r="203" spans="1:15">
      <c r="A203" s="374"/>
      <c r="B203" s="372"/>
      <c r="C203" s="372"/>
      <c r="D203" s="372"/>
      <c r="E203" s="372"/>
      <c r="F203" s="372" t="s">
        <v>616</v>
      </c>
      <c r="G203" s="372"/>
      <c r="H203" s="372"/>
      <c r="I203" s="372"/>
      <c r="J203" s="372"/>
      <c r="K203" s="404" t="s">
        <v>617</v>
      </c>
      <c r="L203" s="372"/>
      <c r="M203" s="372"/>
      <c r="N203" s="372"/>
      <c r="O203" s="373"/>
    </row>
    <row r="204" spans="1:15" s="369" customFormat="1">
      <c r="A204" s="374"/>
      <c r="B204" s="372"/>
      <c r="C204" s="372"/>
      <c r="D204" s="372"/>
      <c r="E204" s="372"/>
      <c r="F204" s="372"/>
      <c r="G204" s="372"/>
      <c r="H204" s="372"/>
      <c r="I204" s="372"/>
      <c r="J204" s="372"/>
      <c r="K204" s="372"/>
      <c r="L204" s="372"/>
      <c r="M204" s="372"/>
      <c r="N204" s="372"/>
      <c r="O204" s="373"/>
    </row>
    <row r="205" spans="1:15" s="386" customFormat="1" ht="12">
      <c r="A205" s="374"/>
      <c r="B205" s="406" t="s">
        <v>638</v>
      </c>
      <c r="C205" s="372"/>
      <c r="D205" s="372"/>
      <c r="E205" s="372"/>
      <c r="F205" s="372"/>
      <c r="G205" s="372"/>
      <c r="H205" s="372"/>
      <c r="I205" s="372"/>
      <c r="J205" s="372"/>
      <c r="K205" s="323">
        <v>11</v>
      </c>
      <c r="L205" s="372"/>
      <c r="M205" s="372"/>
      <c r="N205" s="372"/>
      <c r="O205" s="373"/>
    </row>
    <row r="206" spans="1:15" s="386" customFormat="1" ht="12">
      <c r="A206" s="374"/>
      <c r="B206" s="406" t="s">
        <v>639</v>
      </c>
      <c r="C206" s="372"/>
      <c r="D206" s="372"/>
      <c r="E206" s="372"/>
      <c r="F206" s="372"/>
      <c r="G206" s="372"/>
      <c r="H206" s="372"/>
      <c r="I206" s="372"/>
      <c r="J206" s="372"/>
      <c r="K206" s="323">
        <v>1</v>
      </c>
      <c r="L206" s="372"/>
      <c r="M206" s="372"/>
      <c r="N206" s="372"/>
      <c r="O206" s="373"/>
    </row>
    <row r="207" spans="1:15" s="386" customFormat="1" ht="12">
      <c r="A207" s="374"/>
      <c r="B207" s="406" t="s">
        <v>640</v>
      </c>
      <c r="C207" s="372"/>
      <c r="D207" s="372"/>
      <c r="E207" s="372"/>
      <c r="F207" s="372"/>
      <c r="G207" s="372"/>
      <c r="H207" s="372"/>
      <c r="I207" s="372"/>
      <c r="J207" s="372"/>
      <c r="K207" s="323">
        <v>1</v>
      </c>
      <c r="L207" s="372"/>
      <c r="M207" s="372"/>
      <c r="N207" s="372"/>
      <c r="O207" s="373"/>
    </row>
    <row r="208" spans="1:15" s="386" customFormat="1" ht="12">
      <c r="A208" s="374"/>
      <c r="B208" s="406" t="s">
        <v>641</v>
      </c>
      <c r="C208" s="372"/>
      <c r="D208" s="372"/>
      <c r="E208" s="372"/>
      <c r="F208" s="372"/>
      <c r="G208" s="372"/>
      <c r="H208" s="372"/>
      <c r="I208" s="372"/>
      <c r="J208" s="372"/>
      <c r="K208" s="323">
        <v>1</v>
      </c>
      <c r="L208" s="372"/>
      <c r="M208" s="372"/>
      <c r="N208" s="372"/>
      <c r="O208" s="373"/>
    </row>
    <row r="209" spans="1:15" s="386" customFormat="1" ht="12">
      <c r="A209" s="374"/>
      <c r="B209" s="406" t="s">
        <v>642</v>
      </c>
      <c r="C209" s="372"/>
      <c r="D209" s="372"/>
      <c r="E209" s="372"/>
      <c r="F209" s="372"/>
      <c r="G209" s="372"/>
      <c r="H209" s="372"/>
      <c r="I209" s="372"/>
      <c r="J209" s="372"/>
      <c r="K209" s="323">
        <v>310</v>
      </c>
      <c r="L209" s="372"/>
      <c r="M209" s="372"/>
      <c r="N209" s="372"/>
      <c r="O209" s="373"/>
    </row>
    <row r="210" spans="1:15" s="386" customFormat="1" ht="12">
      <c r="A210" s="374"/>
      <c r="B210" s="406" t="s">
        <v>643</v>
      </c>
      <c r="C210" s="372"/>
      <c r="D210" s="372"/>
      <c r="E210" s="372"/>
      <c r="F210" s="372"/>
      <c r="G210" s="372"/>
      <c r="H210" s="372"/>
      <c r="I210" s="372"/>
      <c r="J210" s="372"/>
      <c r="K210" s="323">
        <v>39</v>
      </c>
      <c r="L210" s="372"/>
      <c r="M210" s="372"/>
      <c r="N210" s="372"/>
      <c r="O210" s="373"/>
    </row>
    <row r="211" spans="1:15" s="386" customFormat="1" ht="12">
      <c r="A211" s="374"/>
      <c r="B211" s="406" t="s">
        <v>644</v>
      </c>
      <c r="C211" s="372"/>
      <c r="D211" s="372"/>
      <c r="E211" s="372"/>
      <c r="F211" s="372"/>
      <c r="G211" s="372"/>
      <c r="H211" s="372"/>
      <c r="I211" s="372"/>
      <c r="J211" s="372"/>
      <c r="K211" s="323">
        <v>141</v>
      </c>
      <c r="L211" s="372"/>
      <c r="M211" s="372"/>
      <c r="N211" s="372"/>
      <c r="O211" s="373"/>
    </row>
    <row r="212" spans="1:15" s="386" customFormat="1" ht="12">
      <c r="A212" s="374"/>
      <c r="B212" s="406" t="s">
        <v>645</v>
      </c>
      <c r="C212" s="372"/>
      <c r="D212" s="372"/>
      <c r="E212" s="372"/>
      <c r="F212" s="372"/>
      <c r="G212" s="372"/>
      <c r="H212" s="372"/>
      <c r="I212" s="372"/>
      <c r="J212" s="372"/>
      <c r="K212" s="323">
        <v>87</v>
      </c>
      <c r="L212" s="372"/>
      <c r="M212" s="372"/>
      <c r="N212" s="372"/>
      <c r="O212" s="373"/>
    </row>
    <row r="213" spans="1:15" s="386" customFormat="1" ht="12">
      <c r="A213" s="374"/>
      <c r="B213" s="406" t="s">
        <v>646</v>
      </c>
      <c r="C213" s="372"/>
      <c r="D213" s="372"/>
      <c r="E213" s="372"/>
      <c r="F213" s="372"/>
      <c r="G213" s="372"/>
      <c r="H213" s="372"/>
      <c r="I213" s="372"/>
      <c r="J213" s="372"/>
      <c r="K213" s="323">
        <v>90</v>
      </c>
      <c r="L213" s="372"/>
      <c r="M213" s="372"/>
      <c r="N213" s="372"/>
      <c r="O213" s="373"/>
    </row>
    <row r="214" spans="1:15" s="386" customFormat="1" ht="12">
      <c r="A214" s="374"/>
      <c r="B214" s="406" t="s">
        <v>647</v>
      </c>
      <c r="C214" s="372"/>
      <c r="D214" s="372"/>
      <c r="E214" s="372"/>
      <c r="F214" s="372"/>
      <c r="G214" s="372"/>
      <c r="H214" s="372"/>
      <c r="I214" s="372"/>
      <c r="J214" s="372"/>
      <c r="K214" s="323">
        <v>57</v>
      </c>
      <c r="L214" s="372"/>
      <c r="M214" s="372"/>
      <c r="N214" s="372"/>
      <c r="O214" s="373"/>
    </row>
    <row r="215" spans="1:15" s="386" customFormat="1" thickBot="1">
      <c r="A215" s="374"/>
      <c r="B215" s="406" t="s">
        <v>648</v>
      </c>
      <c r="C215" s="372"/>
      <c r="D215" s="372"/>
      <c r="E215" s="372"/>
      <c r="F215" s="372"/>
      <c r="G215" s="372"/>
      <c r="H215" s="372"/>
      <c r="I215" s="372"/>
      <c r="J215" s="372"/>
      <c r="K215" s="324">
        <v>12</v>
      </c>
      <c r="L215" s="372"/>
      <c r="M215" s="372"/>
      <c r="N215" s="372"/>
      <c r="O215" s="373"/>
    </row>
    <row r="216" spans="1:15">
      <c r="A216" s="374"/>
      <c r="B216" s="372"/>
      <c r="C216" s="372"/>
      <c r="D216" s="372"/>
      <c r="E216" s="372"/>
      <c r="F216" s="372"/>
      <c r="G216" s="372"/>
      <c r="H216" s="404" t="s">
        <v>649</v>
      </c>
      <c r="I216" s="372"/>
      <c r="J216" s="372"/>
      <c r="K216" s="404">
        <v>750</v>
      </c>
      <c r="L216" s="372"/>
      <c r="M216" s="372"/>
      <c r="N216" s="372"/>
      <c r="O216" s="373"/>
    </row>
    <row r="217" spans="1:15" s="369" customFormat="1">
      <c r="A217" s="465"/>
      <c r="B217" s="466"/>
      <c r="C217" s="466"/>
      <c r="D217" s="466"/>
      <c r="E217" s="466"/>
      <c r="F217" s="466"/>
      <c r="G217" s="466"/>
      <c r="H217" s="404"/>
      <c r="I217" s="466"/>
      <c r="J217" s="466"/>
      <c r="K217" s="404"/>
      <c r="L217" s="466"/>
      <c r="M217" s="466"/>
      <c r="N217" s="466"/>
      <c r="O217" s="467"/>
    </row>
    <row r="218" spans="1:15" ht="14.45" customHeight="1">
      <c r="A218" s="481"/>
      <c r="B218" s="481"/>
      <c r="C218" s="481"/>
      <c r="D218" s="481"/>
      <c r="E218" s="481"/>
      <c r="F218" s="481"/>
      <c r="G218" s="481"/>
      <c r="H218" s="481"/>
      <c r="I218" s="481"/>
      <c r="J218" s="481"/>
      <c r="K218" s="481"/>
      <c r="L218" s="481"/>
      <c r="M218" s="481"/>
      <c r="N218" s="481"/>
      <c r="O218" s="481"/>
    </row>
    <row r="219" spans="1:15" s="369" customFormat="1" ht="9" customHeight="1">
      <c r="A219" s="466"/>
      <c r="B219" s="466"/>
      <c r="C219" s="466"/>
      <c r="D219" s="466"/>
      <c r="E219" s="466"/>
      <c r="F219" s="466"/>
      <c r="G219" s="466"/>
      <c r="H219" s="466"/>
      <c r="I219" s="466"/>
      <c r="J219" s="466"/>
      <c r="K219" s="466"/>
      <c r="L219" s="466"/>
      <c r="M219" s="466"/>
      <c r="N219" s="466"/>
      <c r="O219" s="466"/>
    </row>
    <row r="220" spans="1:15" ht="17.45" customHeight="1">
      <c r="A220" s="663" t="s">
        <v>633</v>
      </c>
      <c r="B220" s="664"/>
      <c r="C220" s="664"/>
      <c r="D220" s="664"/>
      <c r="E220" s="664"/>
      <c r="F220" s="664"/>
      <c r="G220" s="664"/>
      <c r="H220" s="664"/>
      <c r="I220" s="664"/>
      <c r="J220" s="664"/>
      <c r="K220" s="664"/>
      <c r="L220" s="664"/>
      <c r="M220" s="664"/>
      <c r="N220" s="664"/>
      <c r="O220" s="665"/>
    </row>
    <row r="221" spans="1:15" ht="16.149999999999999" customHeight="1">
      <c r="A221" s="380"/>
      <c r="B221" s="381"/>
      <c r="C221" s="381"/>
      <c r="D221" s="381"/>
      <c r="E221" s="381"/>
      <c r="F221" s="381"/>
      <c r="G221" s="381"/>
      <c r="H221" s="381"/>
      <c r="I221" s="381"/>
      <c r="J221" s="381"/>
      <c r="K221" s="381"/>
      <c r="L221" s="381"/>
      <c r="M221" s="381"/>
      <c r="N221" s="381"/>
      <c r="O221" s="382"/>
    </row>
    <row r="222" spans="1:15" ht="19.899999999999999" customHeight="1">
      <c r="A222" s="568" t="s">
        <v>81</v>
      </c>
      <c r="B222" s="568" t="s">
        <v>121</v>
      </c>
      <c r="C222" s="568" t="s">
        <v>39</v>
      </c>
      <c r="D222" s="568" t="s">
        <v>37</v>
      </c>
      <c r="E222" s="568" t="s">
        <v>38</v>
      </c>
      <c r="F222" s="568" t="s">
        <v>7</v>
      </c>
      <c r="G222" s="568" t="s">
        <v>70</v>
      </c>
      <c r="H222" s="566" t="s">
        <v>8</v>
      </c>
      <c r="I222" s="568" t="s">
        <v>122</v>
      </c>
      <c r="J222" s="570" t="s">
        <v>123</v>
      </c>
      <c r="K222" s="571"/>
      <c r="L222" s="572"/>
      <c r="M222" s="570" t="s">
        <v>124</v>
      </c>
      <c r="N222" s="571"/>
      <c r="O222" s="572"/>
    </row>
    <row r="223" spans="1:15" ht="19.899999999999999" customHeight="1">
      <c r="A223" s="569"/>
      <c r="B223" s="569"/>
      <c r="C223" s="569"/>
      <c r="D223" s="569"/>
      <c r="E223" s="569"/>
      <c r="F223" s="569"/>
      <c r="G223" s="569"/>
      <c r="H223" s="567"/>
      <c r="I223" s="569"/>
      <c r="J223" s="397" t="s">
        <v>125</v>
      </c>
      <c r="K223" s="397" t="s">
        <v>165</v>
      </c>
      <c r="L223" s="397" t="s">
        <v>126</v>
      </c>
      <c r="M223" s="397" t="s">
        <v>88</v>
      </c>
      <c r="N223" s="397" t="s">
        <v>166</v>
      </c>
      <c r="O223" s="397" t="s">
        <v>16</v>
      </c>
    </row>
    <row r="224" spans="1:15" s="237" customFormat="1" ht="15" customHeight="1">
      <c r="A224" s="320" t="s">
        <v>493</v>
      </c>
      <c r="B224" s="320" t="s">
        <v>499</v>
      </c>
      <c r="C224" s="320" t="s">
        <v>499</v>
      </c>
      <c r="D224" s="320" t="s">
        <v>498</v>
      </c>
      <c r="E224" s="320" t="s">
        <v>499</v>
      </c>
      <c r="F224" s="320" t="s">
        <v>650</v>
      </c>
      <c r="G224" s="320"/>
      <c r="H224" s="257" t="s">
        <v>651</v>
      </c>
      <c r="I224" s="320" t="s">
        <v>512</v>
      </c>
      <c r="J224" s="320" t="s">
        <v>652</v>
      </c>
      <c r="K224" s="320" t="s">
        <v>653</v>
      </c>
      <c r="L224" s="320" t="s">
        <v>653</v>
      </c>
      <c r="M224" s="336">
        <v>94170173</v>
      </c>
      <c r="N224" s="336">
        <v>41507636.150000006</v>
      </c>
      <c r="O224" s="336">
        <v>34507636.150000006</v>
      </c>
    </row>
    <row r="225" spans="1:15">
      <c r="A225" s="582"/>
      <c r="B225" s="583"/>
      <c r="C225" s="583"/>
      <c r="D225" s="583"/>
      <c r="E225" s="583"/>
      <c r="F225" s="583"/>
      <c r="G225" s="583"/>
      <c r="H225" s="583"/>
      <c r="I225" s="583"/>
      <c r="J225" s="583"/>
      <c r="K225" s="583"/>
      <c r="L225" s="583"/>
      <c r="M225" s="583"/>
      <c r="N225" s="583"/>
      <c r="O225" s="584"/>
    </row>
    <row r="226" spans="1:15" s="314" customFormat="1" ht="25.5" customHeight="1">
      <c r="A226" s="660" t="s">
        <v>654</v>
      </c>
      <c r="B226" s="661"/>
      <c r="C226" s="661"/>
      <c r="D226" s="661"/>
      <c r="E226" s="661"/>
      <c r="F226" s="661"/>
      <c r="G226" s="661"/>
      <c r="H226" s="661"/>
      <c r="I226" s="661"/>
      <c r="J226" s="661"/>
      <c r="K226" s="661"/>
      <c r="L226" s="661"/>
      <c r="M226" s="661"/>
      <c r="N226" s="661"/>
      <c r="O226" s="662"/>
    </row>
    <row r="227" spans="1:15" s="386" customFormat="1" ht="12">
      <c r="A227" s="374"/>
      <c r="B227" s="372"/>
      <c r="C227" s="372"/>
      <c r="D227" s="372"/>
      <c r="E227" s="372"/>
      <c r="F227" s="372"/>
      <c r="G227" s="372"/>
      <c r="H227" s="372"/>
      <c r="I227" s="372"/>
      <c r="J227" s="372"/>
      <c r="K227" s="372"/>
      <c r="L227" s="372"/>
      <c r="M227" s="372"/>
      <c r="N227" s="372"/>
      <c r="O227" s="373"/>
    </row>
    <row r="228" spans="1:15" s="386" customFormat="1" ht="12">
      <c r="A228" s="585" t="s">
        <v>588</v>
      </c>
      <c r="B228" s="586"/>
      <c r="C228" s="586"/>
      <c r="D228" s="586"/>
      <c r="E228" s="586"/>
      <c r="F228" s="586"/>
      <c r="G228" s="586"/>
      <c r="H228" s="586"/>
      <c r="I228" s="586"/>
      <c r="J228" s="586"/>
      <c r="K228" s="586"/>
      <c r="L228" s="586"/>
      <c r="M228" s="586"/>
      <c r="N228" s="586"/>
      <c r="O228" s="587"/>
    </row>
    <row r="229" spans="1:15" s="386" customFormat="1" ht="12">
      <c r="A229" s="374"/>
      <c r="B229" s="372"/>
      <c r="C229" s="372"/>
      <c r="D229" s="372"/>
      <c r="E229" s="372"/>
      <c r="F229" s="372"/>
      <c r="G229" s="372"/>
      <c r="H229" s="372"/>
      <c r="I229" s="372"/>
      <c r="J229" s="372"/>
      <c r="K229" s="372"/>
      <c r="L229" s="372"/>
      <c r="M229" s="372"/>
      <c r="N229" s="372"/>
      <c r="O229" s="373"/>
    </row>
    <row r="230" spans="1:15" s="386" customFormat="1" ht="12">
      <c r="A230" s="374"/>
      <c r="B230" s="372"/>
      <c r="C230" s="372"/>
      <c r="D230" s="372"/>
      <c r="E230" s="372"/>
      <c r="F230" s="372" t="s">
        <v>616</v>
      </c>
      <c r="G230" s="372"/>
      <c r="H230" s="372"/>
      <c r="I230" s="372"/>
      <c r="J230" s="372"/>
      <c r="K230" s="372" t="s">
        <v>617</v>
      </c>
      <c r="L230" s="372"/>
      <c r="M230" s="372"/>
      <c r="N230" s="372"/>
      <c r="O230" s="373"/>
    </row>
    <row r="231" spans="1:15" s="386" customFormat="1" ht="12">
      <c r="A231" s="374"/>
      <c r="B231" s="372"/>
      <c r="C231" s="372"/>
      <c r="D231" s="372"/>
      <c r="E231" s="372"/>
      <c r="F231" s="372"/>
      <c r="G231" s="372"/>
      <c r="H231" s="372"/>
      <c r="I231" s="372"/>
      <c r="J231" s="372"/>
      <c r="K231" s="372"/>
      <c r="L231" s="372"/>
      <c r="M231" s="372"/>
      <c r="N231" s="372"/>
      <c r="O231" s="373"/>
    </row>
    <row r="232" spans="1:15" s="386" customFormat="1" ht="12">
      <c r="A232" s="374"/>
      <c r="B232" s="313" t="s">
        <v>655</v>
      </c>
      <c r="C232" s="372"/>
      <c r="D232" s="372"/>
      <c r="E232" s="372"/>
      <c r="F232" s="372"/>
      <c r="G232" s="372"/>
      <c r="H232" s="372"/>
      <c r="I232" s="372"/>
      <c r="J232" s="372"/>
      <c r="K232" s="323">
        <v>332</v>
      </c>
      <c r="L232" s="372"/>
      <c r="M232" s="372"/>
      <c r="N232" s="372"/>
      <c r="O232" s="373"/>
    </row>
    <row r="233" spans="1:15" s="386" customFormat="1" ht="12">
      <c r="A233" s="374"/>
      <c r="B233" s="313" t="s">
        <v>656</v>
      </c>
      <c r="C233" s="372"/>
      <c r="D233" s="372"/>
      <c r="E233" s="372"/>
      <c r="F233" s="372"/>
      <c r="G233" s="372"/>
      <c r="H233" s="372"/>
      <c r="I233" s="372"/>
      <c r="J233" s="372"/>
      <c r="K233" s="323">
        <v>228</v>
      </c>
      <c r="L233" s="372"/>
      <c r="M233" s="372"/>
      <c r="N233" s="372"/>
      <c r="O233" s="373"/>
    </row>
    <row r="234" spans="1:15" s="386" customFormat="1" ht="12">
      <c r="A234" s="374"/>
      <c r="B234" s="313" t="s">
        <v>657</v>
      </c>
      <c r="C234" s="372"/>
      <c r="D234" s="372"/>
      <c r="E234" s="372"/>
      <c r="F234" s="372"/>
      <c r="G234" s="372"/>
      <c r="H234" s="372"/>
      <c r="I234" s="372"/>
      <c r="J234" s="372"/>
      <c r="K234" s="323">
        <v>5</v>
      </c>
      <c r="L234" s="372"/>
      <c r="M234" s="372"/>
      <c r="N234" s="372"/>
      <c r="O234" s="373"/>
    </row>
    <row r="235" spans="1:15" s="386" customFormat="1" ht="12">
      <c r="A235" s="374"/>
      <c r="B235" s="313" t="s">
        <v>658</v>
      </c>
      <c r="C235" s="372"/>
      <c r="D235" s="372"/>
      <c r="E235" s="372"/>
      <c r="F235" s="372"/>
      <c r="G235" s="372"/>
      <c r="H235" s="372"/>
      <c r="I235" s="372"/>
      <c r="J235" s="372"/>
      <c r="K235" s="323">
        <v>24</v>
      </c>
      <c r="L235" s="372"/>
      <c r="M235" s="372"/>
      <c r="N235" s="372"/>
      <c r="O235" s="373"/>
    </row>
    <row r="236" spans="1:15" s="386" customFormat="1" ht="12">
      <c r="A236" s="374"/>
      <c r="B236" s="313" t="s">
        <v>659</v>
      </c>
      <c r="C236" s="372"/>
      <c r="D236" s="372"/>
      <c r="E236" s="372"/>
      <c r="F236" s="372"/>
      <c r="G236" s="372"/>
      <c r="H236" s="372"/>
      <c r="I236" s="372"/>
      <c r="J236" s="372"/>
      <c r="K236" s="323">
        <v>160</v>
      </c>
      <c r="L236" s="372"/>
      <c r="M236" s="372"/>
      <c r="N236" s="372"/>
      <c r="O236" s="373"/>
    </row>
    <row r="237" spans="1:15" s="386" customFormat="1" ht="12">
      <c r="A237" s="374"/>
      <c r="B237" s="313" t="s">
        <v>660</v>
      </c>
      <c r="C237" s="372"/>
      <c r="D237" s="372"/>
      <c r="E237" s="372"/>
      <c r="F237" s="372"/>
      <c r="G237" s="372"/>
      <c r="H237" s="372"/>
      <c r="I237" s="372"/>
      <c r="J237" s="372"/>
      <c r="K237" s="323">
        <v>1</v>
      </c>
      <c r="L237" s="372"/>
      <c r="M237" s="372"/>
      <c r="N237" s="372"/>
      <c r="O237" s="373"/>
    </row>
    <row r="238" spans="1:15" s="386" customFormat="1" ht="12">
      <c r="A238" s="374"/>
      <c r="B238" s="313" t="s">
        <v>661</v>
      </c>
      <c r="C238" s="372"/>
      <c r="D238" s="372"/>
      <c r="E238" s="372"/>
      <c r="F238" s="372"/>
      <c r="G238" s="372"/>
      <c r="H238" s="372"/>
      <c r="I238" s="372"/>
      <c r="J238" s="372"/>
      <c r="K238" s="323">
        <v>1</v>
      </c>
      <c r="L238" s="372"/>
      <c r="M238" s="372"/>
      <c r="N238" s="372"/>
      <c r="O238" s="373"/>
    </row>
    <row r="239" spans="1:15" s="386" customFormat="1" ht="12">
      <c r="A239" s="374"/>
      <c r="B239" s="313" t="s">
        <v>662</v>
      </c>
      <c r="C239" s="372"/>
      <c r="D239" s="372"/>
      <c r="E239" s="372"/>
      <c r="F239" s="372"/>
      <c r="G239" s="372"/>
      <c r="H239" s="372"/>
      <c r="I239" s="372"/>
      <c r="J239" s="372"/>
      <c r="K239" s="323">
        <v>6</v>
      </c>
      <c r="L239" s="372"/>
      <c r="M239" s="372"/>
      <c r="N239" s="372"/>
      <c r="O239" s="373"/>
    </row>
    <row r="240" spans="1:15" s="386" customFormat="1" ht="12">
      <c r="A240" s="374"/>
      <c r="B240" s="313" t="s">
        <v>663</v>
      </c>
      <c r="C240" s="372"/>
      <c r="D240" s="372"/>
      <c r="E240" s="372"/>
      <c r="F240" s="372"/>
      <c r="G240" s="372"/>
      <c r="H240" s="372"/>
      <c r="I240" s="372"/>
      <c r="J240" s="372"/>
      <c r="K240" s="323">
        <v>100</v>
      </c>
      <c r="L240" s="372"/>
      <c r="M240" s="372"/>
      <c r="N240" s="372"/>
      <c r="O240" s="373"/>
    </row>
    <row r="241" spans="1:15" s="386" customFormat="1" ht="12">
      <c r="A241" s="374"/>
      <c r="B241" s="313" t="s">
        <v>664</v>
      </c>
      <c r="C241" s="372"/>
      <c r="D241" s="372"/>
      <c r="E241" s="372"/>
      <c r="F241" s="372"/>
      <c r="G241" s="372"/>
      <c r="H241" s="372"/>
      <c r="I241" s="372"/>
      <c r="J241" s="372"/>
      <c r="K241" s="323">
        <v>120</v>
      </c>
      <c r="L241" s="372"/>
      <c r="M241" s="372"/>
      <c r="N241" s="372"/>
      <c r="O241" s="373"/>
    </row>
    <row r="242" spans="1:15" s="386" customFormat="1" thickBot="1">
      <c r="A242" s="374"/>
      <c r="B242" s="313" t="s">
        <v>665</v>
      </c>
      <c r="C242" s="372"/>
      <c r="D242" s="372"/>
      <c r="E242" s="372"/>
      <c r="F242" s="372"/>
      <c r="G242" s="372"/>
      <c r="H242" s="372"/>
      <c r="I242" s="372"/>
      <c r="J242" s="372"/>
      <c r="K242" s="324">
        <v>75</v>
      </c>
      <c r="L242" s="372"/>
      <c r="M242" s="372"/>
      <c r="N242" s="372"/>
      <c r="O242" s="373"/>
    </row>
    <row r="243" spans="1:15" s="386" customFormat="1" ht="12">
      <c r="A243" s="374"/>
      <c r="B243" s="372"/>
      <c r="C243" s="372"/>
      <c r="D243" s="372"/>
      <c r="E243" s="372"/>
      <c r="F243" s="372"/>
      <c r="G243" s="372"/>
      <c r="H243" s="404" t="s">
        <v>649</v>
      </c>
      <c r="I243" s="372"/>
      <c r="J243" s="372"/>
      <c r="K243" s="404">
        <v>1052</v>
      </c>
      <c r="L243" s="372"/>
      <c r="M243" s="372"/>
      <c r="N243" s="372"/>
      <c r="O243" s="373"/>
    </row>
    <row r="244" spans="1:15" s="386" customFormat="1" ht="9" customHeight="1">
      <c r="A244" s="374"/>
      <c r="B244" s="372"/>
      <c r="C244" s="372"/>
      <c r="D244" s="372"/>
      <c r="E244" s="372"/>
      <c r="F244" s="372"/>
      <c r="G244" s="372"/>
      <c r="H244" s="372"/>
      <c r="I244" s="372"/>
      <c r="J244" s="372"/>
      <c r="K244" s="372"/>
      <c r="L244" s="372"/>
      <c r="M244" s="372"/>
      <c r="N244" s="372"/>
      <c r="O244" s="373"/>
    </row>
    <row r="245" spans="1:15" s="386" customFormat="1" ht="12">
      <c r="A245" s="585" t="s">
        <v>633</v>
      </c>
      <c r="B245" s="586"/>
      <c r="C245" s="586"/>
      <c r="D245" s="586"/>
      <c r="E245" s="586"/>
      <c r="F245" s="586"/>
      <c r="G245" s="586"/>
      <c r="H245" s="586"/>
      <c r="I245" s="586"/>
      <c r="J245" s="586"/>
      <c r="K245" s="586"/>
      <c r="L245" s="586"/>
      <c r="M245" s="586"/>
      <c r="N245" s="586"/>
      <c r="O245" s="587"/>
    </row>
    <row r="246" spans="1:15" s="386" customFormat="1" ht="12">
      <c r="A246" s="374"/>
      <c r="B246" s="372"/>
      <c r="C246" s="372"/>
      <c r="D246" s="372"/>
      <c r="E246" s="372"/>
      <c r="F246" s="372"/>
      <c r="G246" s="372"/>
      <c r="H246" s="372"/>
      <c r="I246" s="372"/>
      <c r="J246" s="372"/>
      <c r="K246" s="372"/>
      <c r="L246" s="372"/>
      <c r="M246" s="372"/>
      <c r="N246" s="372"/>
      <c r="O246" s="373"/>
    </row>
    <row r="247" spans="1:15" ht="19.899999999999999" customHeight="1">
      <c r="A247" s="666" t="s">
        <v>81</v>
      </c>
      <c r="B247" s="666" t="s">
        <v>121</v>
      </c>
      <c r="C247" s="666" t="s">
        <v>39</v>
      </c>
      <c r="D247" s="666" t="s">
        <v>37</v>
      </c>
      <c r="E247" s="666" t="s">
        <v>38</v>
      </c>
      <c r="F247" s="666" t="s">
        <v>7</v>
      </c>
      <c r="G247" s="666" t="s">
        <v>70</v>
      </c>
      <c r="H247" s="671" t="s">
        <v>8</v>
      </c>
      <c r="I247" s="666" t="s">
        <v>122</v>
      </c>
      <c r="J247" s="668" t="s">
        <v>123</v>
      </c>
      <c r="K247" s="669"/>
      <c r="L247" s="670"/>
      <c r="M247" s="668" t="s">
        <v>124</v>
      </c>
      <c r="N247" s="669"/>
      <c r="O247" s="670"/>
    </row>
    <row r="248" spans="1:15" ht="19.899999999999999" customHeight="1">
      <c r="A248" s="667"/>
      <c r="B248" s="667"/>
      <c r="C248" s="667"/>
      <c r="D248" s="667"/>
      <c r="E248" s="667"/>
      <c r="F248" s="667"/>
      <c r="G248" s="667"/>
      <c r="H248" s="672"/>
      <c r="I248" s="667"/>
      <c r="J248" s="252" t="s">
        <v>125</v>
      </c>
      <c r="K248" s="252" t="s">
        <v>165</v>
      </c>
      <c r="L248" s="252" t="s">
        <v>126</v>
      </c>
      <c r="M248" s="252" t="s">
        <v>88</v>
      </c>
      <c r="N248" s="252" t="s">
        <v>166</v>
      </c>
      <c r="O248" s="252" t="s">
        <v>16</v>
      </c>
    </row>
    <row r="249" spans="1:15" s="366" customFormat="1" ht="15" customHeight="1">
      <c r="A249" s="320" t="s">
        <v>493</v>
      </c>
      <c r="B249" s="320" t="s">
        <v>494</v>
      </c>
      <c r="C249" s="320" t="s">
        <v>499</v>
      </c>
      <c r="D249" s="320" t="s">
        <v>492</v>
      </c>
      <c r="E249" s="320" t="s">
        <v>493</v>
      </c>
      <c r="F249" s="320" t="s">
        <v>569</v>
      </c>
      <c r="G249" s="320"/>
      <c r="H249" s="257" t="s">
        <v>666</v>
      </c>
      <c r="I249" s="320" t="s">
        <v>246</v>
      </c>
      <c r="J249" s="320" t="s">
        <v>667</v>
      </c>
      <c r="K249" s="320" t="s">
        <v>668</v>
      </c>
      <c r="L249" s="320" t="s">
        <v>668</v>
      </c>
      <c r="M249" s="336">
        <v>2411086</v>
      </c>
      <c r="N249" s="336">
        <v>86104.8</v>
      </c>
      <c r="O249" s="336">
        <v>86104.8</v>
      </c>
    </row>
    <row r="250" spans="1:15" ht="13.15" customHeight="1">
      <c r="A250" s="623"/>
      <c r="B250" s="624"/>
      <c r="C250" s="624"/>
      <c r="D250" s="624"/>
      <c r="E250" s="624"/>
      <c r="F250" s="624"/>
      <c r="G250" s="624"/>
      <c r="H250" s="624"/>
      <c r="I250" s="624"/>
      <c r="J250" s="624"/>
      <c r="K250" s="624"/>
      <c r="L250" s="624"/>
      <c r="M250" s="624"/>
      <c r="N250" s="624"/>
      <c r="O250" s="625"/>
    </row>
    <row r="251" spans="1:15" ht="38.450000000000003" customHeight="1">
      <c r="A251" s="642" t="s">
        <v>669</v>
      </c>
      <c r="B251" s="646"/>
      <c r="C251" s="646"/>
      <c r="D251" s="646"/>
      <c r="E251" s="646"/>
      <c r="F251" s="646"/>
      <c r="G251" s="646"/>
      <c r="H251" s="646"/>
      <c r="I251" s="646"/>
      <c r="J251" s="646"/>
      <c r="K251" s="646"/>
      <c r="L251" s="646"/>
      <c r="M251" s="646"/>
      <c r="N251" s="646"/>
      <c r="O251" s="647"/>
    </row>
    <row r="252" spans="1:15" s="369" customFormat="1" ht="38.450000000000003" customHeight="1">
      <c r="A252" s="642" t="s">
        <v>739</v>
      </c>
      <c r="B252" s="702"/>
      <c r="C252" s="702"/>
      <c r="D252" s="702"/>
      <c r="E252" s="702"/>
      <c r="F252" s="702"/>
      <c r="G252" s="702"/>
      <c r="H252" s="702"/>
      <c r="I252" s="702"/>
      <c r="J252" s="702"/>
      <c r="K252" s="702"/>
      <c r="L252" s="702"/>
      <c r="M252" s="702"/>
      <c r="N252" s="702"/>
      <c r="O252" s="703"/>
    </row>
    <row r="253" spans="1:15" ht="22.15" customHeight="1">
      <c r="A253" s="704"/>
      <c r="B253" s="702"/>
      <c r="C253" s="702"/>
      <c r="D253" s="702"/>
      <c r="E253" s="702"/>
      <c r="F253" s="702"/>
      <c r="G253" s="702"/>
      <c r="H253" s="702"/>
      <c r="I253" s="702"/>
      <c r="J253" s="702"/>
      <c r="K253" s="702"/>
      <c r="L253" s="702"/>
      <c r="M253" s="702"/>
      <c r="N253" s="702"/>
      <c r="O253" s="703"/>
    </row>
    <row r="254" spans="1:15" ht="15.75" customHeight="1">
      <c r="A254" s="412"/>
      <c r="B254" s="365"/>
      <c r="C254" s="413"/>
      <c r="D254" s="413"/>
      <c r="E254" s="413"/>
      <c r="F254" s="413"/>
      <c r="G254" s="413"/>
      <c r="H254" s="414" t="s">
        <v>670</v>
      </c>
      <c r="I254" s="315"/>
      <c r="J254" s="415">
        <v>3585</v>
      </c>
      <c r="K254" s="376"/>
      <c r="L254" s="376"/>
      <c r="M254" s="376"/>
      <c r="N254" s="376"/>
      <c r="O254" s="416"/>
    </row>
    <row r="255" spans="1:15" ht="15.75" customHeight="1">
      <c r="A255" s="412"/>
      <c r="B255" s="365"/>
      <c r="C255" s="376"/>
      <c r="D255" s="376"/>
      <c r="E255" s="376"/>
      <c r="F255" s="376"/>
      <c r="G255" s="376"/>
      <c r="H255" s="414" t="s">
        <v>671</v>
      </c>
      <c r="I255" s="315"/>
      <c r="J255" s="415">
        <v>1080</v>
      </c>
      <c r="K255" s="376"/>
      <c r="L255" s="376"/>
      <c r="M255" s="376"/>
      <c r="N255" s="376"/>
      <c r="O255" s="416"/>
    </row>
    <row r="256" spans="1:15" ht="15.75" customHeight="1">
      <c r="A256" s="412"/>
      <c r="B256" s="365"/>
      <c r="C256" s="376"/>
      <c r="D256" s="376"/>
      <c r="E256" s="376"/>
      <c r="F256" s="376"/>
      <c r="G256" s="376"/>
      <c r="H256" s="414" t="s">
        <v>672</v>
      </c>
      <c r="I256" s="315"/>
      <c r="J256" s="415">
        <v>316</v>
      </c>
      <c r="K256" s="376"/>
      <c r="L256" s="376"/>
      <c r="M256" s="376"/>
      <c r="N256" s="376"/>
      <c r="O256" s="416"/>
    </row>
    <row r="257" spans="1:15" ht="15.75" customHeight="1">
      <c r="A257" s="412"/>
      <c r="B257" s="365"/>
      <c r="C257" s="376"/>
      <c r="D257" s="376"/>
      <c r="E257" s="376"/>
      <c r="F257" s="376"/>
      <c r="G257" s="376"/>
      <c r="H257" s="414" t="s">
        <v>673</v>
      </c>
      <c r="I257" s="315"/>
      <c r="J257" s="405">
        <v>4019</v>
      </c>
      <c r="K257" s="376"/>
      <c r="L257" s="376"/>
      <c r="M257" s="376"/>
      <c r="N257" s="376"/>
      <c r="O257" s="416"/>
    </row>
    <row r="258" spans="1:15" ht="15.75" customHeight="1">
      <c r="A258" s="412"/>
      <c r="B258" s="365"/>
      <c r="C258" s="413"/>
      <c r="D258" s="376"/>
      <c r="E258" s="376"/>
      <c r="F258" s="376"/>
      <c r="G258" s="376"/>
      <c r="H258" s="417" t="s">
        <v>649</v>
      </c>
      <c r="I258" s="414"/>
      <c r="J258" s="418">
        <v>9000</v>
      </c>
      <c r="K258" s="413"/>
      <c r="L258" s="376"/>
      <c r="M258" s="376"/>
      <c r="N258" s="376"/>
      <c r="O258" s="416"/>
    </row>
    <row r="259" spans="1:15" s="369" customFormat="1" ht="15.75" customHeight="1">
      <c r="A259" s="412"/>
      <c r="B259" s="365"/>
      <c r="C259" s="413"/>
      <c r="D259" s="376"/>
      <c r="E259" s="376"/>
      <c r="F259" s="376"/>
      <c r="G259" s="376"/>
      <c r="H259" s="417"/>
      <c r="I259" s="414"/>
      <c r="J259" s="418"/>
      <c r="K259" s="413"/>
      <c r="L259" s="376"/>
      <c r="M259" s="376"/>
      <c r="N259" s="376"/>
      <c r="O259" s="416"/>
    </row>
    <row r="260" spans="1:15" s="365" customFormat="1" ht="51.6" customHeight="1">
      <c r="A260" s="673" t="s">
        <v>674</v>
      </c>
      <c r="B260" s="674"/>
      <c r="C260" s="674"/>
      <c r="D260" s="674"/>
      <c r="E260" s="674"/>
      <c r="F260" s="674"/>
      <c r="G260" s="674"/>
      <c r="H260" s="674"/>
      <c r="I260" s="674"/>
      <c r="J260" s="674"/>
      <c r="K260" s="674"/>
      <c r="L260" s="674"/>
      <c r="M260" s="674"/>
      <c r="N260" s="674"/>
      <c r="O260" s="675"/>
    </row>
    <row r="261" spans="1:15" s="369" customFormat="1" ht="30.6" customHeight="1">
      <c r="A261" s="676" t="s">
        <v>675</v>
      </c>
      <c r="B261" s="677"/>
      <c r="C261" s="677"/>
      <c r="D261" s="677"/>
      <c r="E261" s="677"/>
      <c r="F261" s="677"/>
      <c r="G261" s="677"/>
      <c r="H261" s="677"/>
      <c r="I261" s="677"/>
      <c r="J261" s="677"/>
      <c r="K261" s="677"/>
      <c r="L261" s="677"/>
      <c r="M261" s="677"/>
      <c r="N261" s="677"/>
      <c r="O261" s="678"/>
    </row>
    <row r="262" spans="1:15" ht="128.44999999999999" customHeight="1">
      <c r="A262" s="679"/>
      <c r="B262" s="680"/>
      <c r="C262" s="680"/>
      <c r="D262" s="680"/>
      <c r="E262" s="680"/>
      <c r="F262" s="680"/>
      <c r="G262" s="680"/>
      <c r="H262" s="680"/>
      <c r="I262" s="680"/>
      <c r="J262" s="680"/>
      <c r="K262" s="680"/>
      <c r="L262" s="680"/>
      <c r="M262" s="680"/>
      <c r="N262" s="680"/>
      <c r="O262" s="681"/>
    </row>
    <row r="263" spans="1:15" ht="9.75" customHeight="1">
      <c r="A263" s="380"/>
      <c r="B263" s="381"/>
      <c r="C263" s="381"/>
      <c r="D263" s="381"/>
      <c r="E263" s="381"/>
      <c r="F263" s="381"/>
      <c r="G263" s="381"/>
      <c r="H263" s="381"/>
      <c r="I263" s="381"/>
      <c r="J263" s="381"/>
      <c r="K263" s="381"/>
      <c r="L263" s="381"/>
      <c r="M263" s="381"/>
      <c r="N263" s="381"/>
      <c r="O263" s="382"/>
    </row>
    <row r="264" spans="1:15" ht="19.5" customHeight="1">
      <c r="A264" s="568" t="s">
        <v>81</v>
      </c>
      <c r="B264" s="568" t="s">
        <v>121</v>
      </c>
      <c r="C264" s="568" t="s">
        <v>39</v>
      </c>
      <c r="D264" s="568" t="s">
        <v>37</v>
      </c>
      <c r="E264" s="568" t="s">
        <v>38</v>
      </c>
      <c r="F264" s="568" t="s">
        <v>7</v>
      </c>
      <c r="G264" s="568" t="s">
        <v>70</v>
      </c>
      <c r="H264" s="568" t="s">
        <v>8</v>
      </c>
      <c r="I264" s="568" t="s">
        <v>122</v>
      </c>
      <c r="J264" s="570" t="s">
        <v>123</v>
      </c>
      <c r="K264" s="571"/>
      <c r="L264" s="572"/>
      <c r="M264" s="570" t="s">
        <v>124</v>
      </c>
      <c r="N264" s="571"/>
      <c r="O264" s="572"/>
    </row>
    <row r="265" spans="1:15" ht="19.5" customHeight="1">
      <c r="A265" s="569"/>
      <c r="B265" s="569"/>
      <c r="C265" s="569"/>
      <c r="D265" s="569"/>
      <c r="E265" s="569"/>
      <c r="F265" s="569"/>
      <c r="G265" s="569"/>
      <c r="H265" s="569"/>
      <c r="I265" s="569"/>
      <c r="J265" s="397" t="s">
        <v>125</v>
      </c>
      <c r="K265" s="397" t="s">
        <v>165</v>
      </c>
      <c r="L265" s="397" t="s">
        <v>126</v>
      </c>
      <c r="M265" s="397" t="s">
        <v>88</v>
      </c>
      <c r="N265" s="397" t="s">
        <v>166</v>
      </c>
      <c r="O265" s="397" t="s">
        <v>16</v>
      </c>
    </row>
    <row r="266" spans="1:15" s="237" customFormat="1" ht="28.9" customHeight="1">
      <c r="A266" s="320" t="s">
        <v>493</v>
      </c>
      <c r="B266" s="320" t="s">
        <v>499</v>
      </c>
      <c r="C266" s="320" t="s">
        <v>499</v>
      </c>
      <c r="D266" s="320" t="s">
        <v>517</v>
      </c>
      <c r="E266" s="320" t="s">
        <v>524</v>
      </c>
      <c r="F266" s="320" t="s">
        <v>676</v>
      </c>
      <c r="G266" s="320"/>
      <c r="H266" s="257" t="s">
        <v>300</v>
      </c>
      <c r="I266" s="320" t="s">
        <v>611</v>
      </c>
      <c r="J266" s="320" t="s">
        <v>677</v>
      </c>
      <c r="K266" s="320" t="s">
        <v>677</v>
      </c>
      <c r="L266" s="320" t="s">
        <v>678</v>
      </c>
      <c r="M266" s="336">
        <v>38186117</v>
      </c>
      <c r="N266" s="336">
        <v>9597422.8599999994</v>
      </c>
      <c r="O266" s="336">
        <v>9597408.9900000002</v>
      </c>
    </row>
    <row r="267" spans="1:15">
      <c r="A267" s="582"/>
      <c r="B267" s="583"/>
      <c r="C267" s="583"/>
      <c r="D267" s="583"/>
      <c r="E267" s="583"/>
      <c r="F267" s="583"/>
      <c r="G267" s="583"/>
      <c r="H267" s="583"/>
      <c r="I267" s="583"/>
      <c r="J267" s="583"/>
      <c r="K267" s="583"/>
      <c r="L267" s="583"/>
      <c r="M267" s="583"/>
      <c r="N267" s="583"/>
      <c r="O267" s="584"/>
    </row>
    <row r="268" spans="1:15" s="227" customFormat="1" ht="25.5" customHeight="1">
      <c r="A268" s="660" t="s">
        <v>679</v>
      </c>
      <c r="B268" s="661"/>
      <c r="C268" s="661"/>
      <c r="D268" s="661"/>
      <c r="E268" s="661"/>
      <c r="F268" s="661"/>
      <c r="G268" s="661"/>
      <c r="H268" s="661"/>
      <c r="I268" s="661"/>
      <c r="J268" s="661"/>
      <c r="K268" s="661"/>
      <c r="L268" s="661"/>
      <c r="M268" s="661"/>
      <c r="N268" s="661"/>
      <c r="O268" s="662"/>
    </row>
    <row r="269" spans="1:15">
      <c r="A269" s="374"/>
      <c r="B269" s="372"/>
      <c r="C269" s="372"/>
      <c r="D269" s="372"/>
      <c r="E269" s="372"/>
      <c r="F269" s="372"/>
      <c r="G269" s="372"/>
      <c r="H269" s="372"/>
      <c r="I269" s="372"/>
      <c r="J269" s="372"/>
      <c r="K269" s="372"/>
      <c r="L269" s="372"/>
      <c r="M269" s="372"/>
      <c r="N269" s="372"/>
      <c r="O269" s="373"/>
    </row>
    <row r="270" spans="1:15">
      <c r="A270" s="585" t="s">
        <v>588</v>
      </c>
      <c r="B270" s="586"/>
      <c r="C270" s="586"/>
      <c r="D270" s="586"/>
      <c r="E270" s="586"/>
      <c r="F270" s="586"/>
      <c r="G270" s="586"/>
      <c r="H270" s="586"/>
      <c r="I270" s="586"/>
      <c r="J270" s="586"/>
      <c r="K270" s="586"/>
      <c r="L270" s="586"/>
      <c r="M270" s="586"/>
      <c r="N270" s="586"/>
      <c r="O270" s="587"/>
    </row>
    <row r="271" spans="1:15">
      <c r="A271" s="374"/>
      <c r="B271" s="372"/>
      <c r="C271" s="372"/>
      <c r="D271" s="372"/>
      <c r="E271" s="372"/>
      <c r="F271" s="372"/>
      <c r="G271" s="372"/>
      <c r="H271" s="372"/>
      <c r="I271" s="372"/>
      <c r="J271" s="372"/>
      <c r="K271" s="372"/>
      <c r="L271" s="372"/>
      <c r="M271" s="372"/>
      <c r="N271" s="372"/>
      <c r="O271" s="373"/>
    </row>
    <row r="272" spans="1:15">
      <c r="A272" s="374"/>
      <c r="B272" s="372"/>
      <c r="C272" s="372"/>
      <c r="D272" s="372"/>
      <c r="E272" s="372"/>
      <c r="F272" s="372" t="s">
        <v>616</v>
      </c>
      <c r="G272" s="372"/>
      <c r="H272" s="372"/>
      <c r="I272" s="372"/>
      <c r="J272" s="372"/>
      <c r="K272" s="372" t="s">
        <v>617</v>
      </c>
      <c r="L272" s="372"/>
      <c r="M272" s="372"/>
      <c r="N272" s="372"/>
      <c r="O272" s="373"/>
    </row>
    <row r="273" spans="1:15">
      <c r="A273" s="374"/>
      <c r="B273" s="365"/>
      <c r="C273" s="372"/>
      <c r="D273" s="372"/>
      <c r="E273" s="372"/>
      <c r="F273" s="372"/>
      <c r="G273" s="372"/>
      <c r="H273" s="372"/>
      <c r="I273" s="372"/>
      <c r="J273" s="372"/>
      <c r="K273" s="323"/>
      <c r="L273" s="372"/>
      <c r="M273" s="372"/>
      <c r="N273" s="372"/>
      <c r="O273" s="373"/>
    </row>
    <row r="274" spans="1:15">
      <c r="A274" s="374"/>
      <c r="B274" s="365" t="s">
        <v>680</v>
      </c>
      <c r="C274" s="372"/>
      <c r="D274" s="372"/>
      <c r="E274" s="372"/>
      <c r="F274" s="372"/>
      <c r="G274" s="372"/>
      <c r="H274" s="372"/>
      <c r="I274" s="372"/>
      <c r="J274" s="372"/>
      <c r="K274" s="323">
        <v>30</v>
      </c>
      <c r="L274" s="372"/>
      <c r="M274" s="372"/>
      <c r="N274" s="372"/>
      <c r="O274" s="373"/>
    </row>
    <row r="275" spans="1:15" ht="13.5" thickBot="1">
      <c r="A275" s="374"/>
      <c r="B275" s="365"/>
      <c r="C275" s="372"/>
      <c r="D275" s="372"/>
      <c r="E275" s="372"/>
      <c r="F275" s="372"/>
      <c r="G275" s="372"/>
      <c r="H275" s="372"/>
      <c r="I275" s="372"/>
      <c r="J275" s="372"/>
      <c r="K275" s="324"/>
      <c r="L275" s="372"/>
      <c r="M275" s="372"/>
      <c r="N275" s="372"/>
      <c r="O275" s="373"/>
    </row>
    <row r="276" spans="1:15">
      <c r="A276" s="374"/>
      <c r="B276" s="365"/>
      <c r="C276" s="372"/>
      <c r="D276" s="372"/>
      <c r="E276" s="372"/>
      <c r="F276" s="372"/>
      <c r="G276" s="372"/>
      <c r="H276" s="404" t="s">
        <v>649</v>
      </c>
      <c r="I276" s="372"/>
      <c r="J276" s="372"/>
      <c r="K276" s="404">
        <v>30</v>
      </c>
      <c r="L276" s="372"/>
      <c r="M276" s="372"/>
      <c r="N276" s="372"/>
      <c r="O276" s="373"/>
    </row>
    <row r="277" spans="1:15">
      <c r="A277" s="374"/>
      <c r="B277" s="365"/>
      <c r="C277" s="372"/>
      <c r="D277" s="372"/>
      <c r="E277" s="372"/>
      <c r="F277" s="372"/>
      <c r="G277" s="372"/>
      <c r="H277" s="365"/>
      <c r="I277" s="372"/>
      <c r="J277" s="372"/>
      <c r="K277" s="323"/>
      <c r="L277" s="372"/>
      <c r="M277" s="372"/>
      <c r="N277" s="372"/>
      <c r="O277" s="373"/>
    </row>
    <row r="278" spans="1:15" ht="9" customHeight="1">
      <c r="A278" s="374"/>
      <c r="B278" s="372"/>
      <c r="C278" s="372"/>
      <c r="D278" s="372"/>
      <c r="E278" s="372"/>
      <c r="F278" s="372"/>
      <c r="G278" s="372"/>
      <c r="H278" s="372"/>
      <c r="I278" s="372"/>
      <c r="J278" s="372"/>
      <c r="K278" s="372"/>
      <c r="L278" s="372"/>
      <c r="M278" s="372"/>
      <c r="N278" s="372"/>
      <c r="O278" s="373"/>
    </row>
    <row r="279" spans="1:15">
      <c r="A279" s="585" t="s">
        <v>633</v>
      </c>
      <c r="B279" s="586"/>
      <c r="C279" s="586"/>
      <c r="D279" s="586"/>
      <c r="E279" s="586"/>
      <c r="F279" s="586"/>
      <c r="G279" s="586"/>
      <c r="H279" s="586"/>
      <c r="I279" s="586"/>
      <c r="J279" s="586"/>
      <c r="K279" s="586"/>
      <c r="L279" s="586"/>
      <c r="M279" s="586"/>
      <c r="N279" s="586"/>
      <c r="O279" s="587"/>
    </row>
    <row r="280" spans="1:15" ht="10.15" customHeight="1">
      <c r="A280" s="380"/>
      <c r="B280" s="381"/>
      <c r="C280" s="381"/>
      <c r="D280" s="381"/>
      <c r="E280" s="381"/>
      <c r="F280" s="381"/>
      <c r="G280" s="381"/>
      <c r="H280" s="381"/>
      <c r="I280" s="381"/>
      <c r="J280" s="381"/>
      <c r="K280" s="381"/>
      <c r="L280" s="381"/>
      <c r="M280" s="381"/>
      <c r="N280" s="381"/>
      <c r="O280" s="382"/>
    </row>
    <row r="281" spans="1:15" ht="19.899999999999999" customHeight="1">
      <c r="A281" s="568" t="s">
        <v>81</v>
      </c>
      <c r="B281" s="568" t="s">
        <v>121</v>
      </c>
      <c r="C281" s="568" t="s">
        <v>39</v>
      </c>
      <c r="D281" s="568" t="s">
        <v>37</v>
      </c>
      <c r="E281" s="568" t="s">
        <v>38</v>
      </c>
      <c r="F281" s="568" t="s">
        <v>7</v>
      </c>
      <c r="G281" s="568" t="s">
        <v>70</v>
      </c>
      <c r="H281" s="566" t="s">
        <v>8</v>
      </c>
      <c r="I281" s="568" t="s">
        <v>122</v>
      </c>
      <c r="J281" s="570" t="s">
        <v>123</v>
      </c>
      <c r="K281" s="571"/>
      <c r="L281" s="572"/>
      <c r="M281" s="570" t="s">
        <v>124</v>
      </c>
      <c r="N281" s="571"/>
      <c r="O281" s="572"/>
    </row>
    <row r="282" spans="1:15" ht="19.899999999999999" customHeight="1">
      <c r="A282" s="569"/>
      <c r="B282" s="569"/>
      <c r="C282" s="569"/>
      <c r="D282" s="569"/>
      <c r="E282" s="569"/>
      <c r="F282" s="569"/>
      <c r="G282" s="569"/>
      <c r="H282" s="567"/>
      <c r="I282" s="569"/>
      <c r="J282" s="397" t="s">
        <v>125</v>
      </c>
      <c r="K282" s="397" t="s">
        <v>165</v>
      </c>
      <c r="L282" s="397" t="s">
        <v>126</v>
      </c>
      <c r="M282" s="397" t="s">
        <v>88</v>
      </c>
      <c r="N282" s="397" t="s">
        <v>166</v>
      </c>
      <c r="O282" s="397" t="s">
        <v>16</v>
      </c>
    </row>
    <row r="283" spans="1:15" s="237" customFormat="1" ht="15" customHeight="1">
      <c r="A283" s="320" t="s">
        <v>493</v>
      </c>
      <c r="B283" s="320" t="s">
        <v>499</v>
      </c>
      <c r="C283" s="320" t="s">
        <v>499</v>
      </c>
      <c r="D283" s="320" t="s">
        <v>517</v>
      </c>
      <c r="E283" s="320" t="s">
        <v>681</v>
      </c>
      <c r="F283" s="320" t="s">
        <v>682</v>
      </c>
      <c r="G283" s="320"/>
      <c r="H283" s="257" t="s">
        <v>683</v>
      </c>
      <c r="I283" s="320" t="s">
        <v>611</v>
      </c>
      <c r="J283" s="320" t="s">
        <v>684</v>
      </c>
      <c r="K283" s="320" t="s">
        <v>684</v>
      </c>
      <c r="L283" s="320" t="s">
        <v>684</v>
      </c>
      <c r="M283" s="336">
        <v>35995676</v>
      </c>
      <c r="N283" s="336">
        <v>13134570.119999999</v>
      </c>
      <c r="O283" s="336">
        <v>13134570.119999999</v>
      </c>
    </row>
    <row r="284" spans="1:15" s="365" customFormat="1" ht="15" customHeight="1">
      <c r="A284" s="582"/>
      <c r="B284" s="583"/>
      <c r="C284" s="583"/>
      <c r="D284" s="583"/>
      <c r="E284" s="583"/>
      <c r="F284" s="583"/>
      <c r="G284" s="583"/>
      <c r="H284" s="583"/>
      <c r="I284" s="583"/>
      <c r="J284" s="583"/>
      <c r="K284" s="583"/>
      <c r="L284" s="583"/>
      <c r="M284" s="583"/>
      <c r="N284" s="583"/>
      <c r="O284" s="584"/>
    </row>
    <row r="285" spans="1:15" s="227" customFormat="1" ht="39.75" customHeight="1">
      <c r="A285" s="660" t="s">
        <v>685</v>
      </c>
      <c r="B285" s="661"/>
      <c r="C285" s="661"/>
      <c r="D285" s="661"/>
      <c r="E285" s="661"/>
      <c r="F285" s="661"/>
      <c r="G285" s="661"/>
      <c r="H285" s="661"/>
      <c r="I285" s="661"/>
      <c r="J285" s="661"/>
      <c r="K285" s="661"/>
      <c r="L285" s="661"/>
      <c r="M285" s="661"/>
      <c r="N285" s="661"/>
      <c r="O285" s="662"/>
    </row>
    <row r="286" spans="1:15">
      <c r="A286" s="374"/>
      <c r="B286" s="372"/>
      <c r="C286" s="372"/>
      <c r="D286" s="372"/>
      <c r="E286" s="372"/>
      <c r="F286" s="372"/>
      <c r="G286" s="372"/>
      <c r="H286" s="372"/>
      <c r="I286" s="372"/>
      <c r="J286" s="372"/>
      <c r="K286" s="372"/>
      <c r="L286" s="372"/>
      <c r="M286" s="372"/>
      <c r="N286" s="372"/>
      <c r="O286" s="373"/>
    </row>
    <row r="287" spans="1:15">
      <c r="A287" s="585" t="s">
        <v>588</v>
      </c>
      <c r="B287" s="586"/>
      <c r="C287" s="586"/>
      <c r="D287" s="586"/>
      <c r="E287" s="586"/>
      <c r="F287" s="586"/>
      <c r="G287" s="586"/>
      <c r="H287" s="586"/>
      <c r="I287" s="586"/>
      <c r="J287" s="586"/>
      <c r="K287" s="586"/>
      <c r="L287" s="586"/>
      <c r="M287" s="586"/>
      <c r="N287" s="586"/>
      <c r="O287" s="587"/>
    </row>
    <row r="288" spans="1:15">
      <c r="A288" s="374"/>
      <c r="B288" s="372"/>
      <c r="C288" s="372"/>
      <c r="D288" s="372"/>
      <c r="E288" s="372"/>
      <c r="F288" s="372"/>
      <c r="G288" s="372"/>
      <c r="H288" s="372"/>
      <c r="I288" s="372"/>
      <c r="J288" s="372"/>
      <c r="K288" s="372"/>
      <c r="L288" s="372"/>
      <c r="M288" s="372"/>
      <c r="N288" s="372"/>
      <c r="O288" s="373"/>
    </row>
    <row r="289" spans="1:15">
      <c r="A289" s="374"/>
      <c r="B289" s="372"/>
      <c r="C289" s="372"/>
      <c r="D289" s="372"/>
      <c r="E289" s="372"/>
      <c r="F289" s="372" t="s">
        <v>616</v>
      </c>
      <c r="G289" s="372"/>
      <c r="H289" s="372"/>
      <c r="I289" s="372"/>
      <c r="J289" s="372"/>
      <c r="K289" s="372" t="s">
        <v>617</v>
      </c>
      <c r="L289" s="372"/>
      <c r="M289" s="372"/>
      <c r="N289" s="372"/>
      <c r="O289" s="373"/>
    </row>
    <row r="290" spans="1:15">
      <c r="A290" s="374"/>
      <c r="B290" s="365" t="s">
        <v>686</v>
      </c>
      <c r="C290" s="372"/>
      <c r="D290" s="372"/>
      <c r="E290" s="372"/>
      <c r="F290" s="372"/>
      <c r="G290" s="372"/>
      <c r="H290" s="372"/>
      <c r="I290" s="372"/>
      <c r="J290" s="372"/>
      <c r="K290" s="332">
        <v>1885</v>
      </c>
      <c r="L290" s="372"/>
      <c r="M290" s="372"/>
      <c r="N290" s="372"/>
      <c r="O290" s="373"/>
    </row>
    <row r="291" spans="1:15">
      <c r="A291" s="374"/>
      <c r="B291" s="365" t="s">
        <v>687</v>
      </c>
      <c r="C291" s="372"/>
      <c r="D291" s="372"/>
      <c r="E291" s="372"/>
      <c r="F291" s="372"/>
      <c r="G291" s="372"/>
      <c r="H291" s="372"/>
      <c r="I291" s="372"/>
      <c r="J291" s="372"/>
      <c r="K291" s="323">
        <v>165</v>
      </c>
      <c r="L291" s="372"/>
      <c r="M291" s="372"/>
      <c r="N291" s="372"/>
      <c r="O291" s="373"/>
    </row>
    <row r="292" spans="1:15" ht="13.5" thickBot="1">
      <c r="A292" s="374"/>
      <c r="B292" s="365"/>
      <c r="C292" s="372"/>
      <c r="D292" s="372"/>
      <c r="E292" s="372"/>
      <c r="F292" s="372"/>
      <c r="G292" s="372"/>
      <c r="H292" s="372"/>
      <c r="I292" s="372"/>
      <c r="J292" s="372"/>
      <c r="K292" s="324"/>
      <c r="L292" s="372"/>
      <c r="M292" s="372"/>
      <c r="N292" s="372"/>
      <c r="O292" s="373"/>
    </row>
    <row r="293" spans="1:15">
      <c r="A293" s="374"/>
      <c r="B293" s="365"/>
      <c r="C293" s="372"/>
      <c r="D293" s="372"/>
      <c r="E293" s="372"/>
      <c r="F293" s="372"/>
      <c r="G293" s="372"/>
      <c r="H293" s="404" t="s">
        <v>649</v>
      </c>
      <c r="I293" s="372"/>
      <c r="J293" s="372"/>
      <c r="K293" s="404">
        <v>2050</v>
      </c>
      <c r="L293" s="372"/>
      <c r="M293" s="372"/>
      <c r="N293" s="372"/>
      <c r="O293" s="373"/>
    </row>
    <row r="294" spans="1:15">
      <c r="A294" s="374"/>
      <c r="B294" s="365"/>
      <c r="C294" s="372"/>
      <c r="D294" s="372"/>
      <c r="E294" s="372"/>
      <c r="F294" s="372"/>
      <c r="G294" s="372"/>
      <c r="H294" s="365"/>
      <c r="I294" s="372"/>
      <c r="J294" s="372"/>
      <c r="K294" s="323"/>
      <c r="L294" s="372"/>
      <c r="M294" s="372"/>
      <c r="N294" s="372"/>
      <c r="O294" s="373"/>
    </row>
    <row r="295" spans="1:15" ht="17.45" customHeight="1">
      <c r="A295" s="588" t="s">
        <v>633</v>
      </c>
      <c r="B295" s="589"/>
      <c r="C295" s="589"/>
      <c r="D295" s="589"/>
      <c r="E295" s="589"/>
      <c r="F295" s="589"/>
      <c r="G295" s="589"/>
      <c r="H295" s="589"/>
      <c r="I295" s="589"/>
      <c r="J295" s="589"/>
      <c r="K295" s="589"/>
      <c r="L295" s="589"/>
      <c r="M295" s="589"/>
      <c r="N295" s="589"/>
      <c r="O295" s="590"/>
    </row>
    <row r="296" spans="1:15" s="365" customFormat="1">
      <c r="A296" s="466"/>
      <c r="B296" s="466"/>
      <c r="C296" s="466"/>
      <c r="D296" s="466"/>
      <c r="E296" s="466"/>
      <c r="F296" s="466"/>
      <c r="G296" s="466"/>
      <c r="H296" s="466"/>
      <c r="I296" s="466"/>
      <c r="J296" s="466"/>
      <c r="K296" s="466"/>
      <c r="L296" s="466"/>
      <c r="M296" s="466"/>
      <c r="N296" s="466"/>
      <c r="O296" s="466"/>
    </row>
    <row r="297" spans="1:15" s="365" customFormat="1">
      <c r="A297" s="466"/>
      <c r="B297" s="466"/>
      <c r="C297" s="466"/>
      <c r="D297" s="466"/>
      <c r="E297" s="466"/>
      <c r="F297" s="466"/>
      <c r="G297" s="466"/>
      <c r="H297" s="466"/>
      <c r="I297" s="466"/>
      <c r="J297" s="466"/>
      <c r="K297" s="466"/>
      <c r="L297" s="466"/>
      <c r="M297" s="466"/>
      <c r="N297" s="466"/>
      <c r="O297" s="466"/>
    </row>
    <row r="298" spans="1:15" ht="19.899999999999999" customHeight="1">
      <c r="A298" s="568" t="s">
        <v>81</v>
      </c>
      <c r="B298" s="568" t="s">
        <v>121</v>
      </c>
      <c r="C298" s="568" t="s">
        <v>39</v>
      </c>
      <c r="D298" s="568" t="s">
        <v>37</v>
      </c>
      <c r="E298" s="568" t="s">
        <v>38</v>
      </c>
      <c r="F298" s="568" t="s">
        <v>7</v>
      </c>
      <c r="G298" s="568" t="s">
        <v>70</v>
      </c>
      <c r="H298" s="566" t="s">
        <v>8</v>
      </c>
      <c r="I298" s="568" t="s">
        <v>122</v>
      </c>
      <c r="J298" s="570" t="s">
        <v>123</v>
      </c>
      <c r="K298" s="571"/>
      <c r="L298" s="572"/>
      <c r="M298" s="570" t="s">
        <v>124</v>
      </c>
      <c r="N298" s="571"/>
      <c r="O298" s="572"/>
    </row>
    <row r="299" spans="1:15" ht="19.899999999999999" customHeight="1">
      <c r="A299" s="569"/>
      <c r="B299" s="569"/>
      <c r="C299" s="569"/>
      <c r="D299" s="569"/>
      <c r="E299" s="569"/>
      <c r="F299" s="569"/>
      <c r="G299" s="569"/>
      <c r="H299" s="567"/>
      <c r="I299" s="569"/>
      <c r="J299" s="397" t="s">
        <v>125</v>
      </c>
      <c r="K299" s="397" t="s">
        <v>165</v>
      </c>
      <c r="L299" s="397" t="s">
        <v>126</v>
      </c>
      <c r="M299" s="397" t="s">
        <v>88</v>
      </c>
      <c r="N299" s="397" t="s">
        <v>166</v>
      </c>
      <c r="O299" s="397" t="s">
        <v>16</v>
      </c>
    </row>
    <row r="300" spans="1:15" s="237" customFormat="1" ht="15" customHeight="1">
      <c r="A300" s="320" t="s">
        <v>493</v>
      </c>
      <c r="B300" s="320" t="s">
        <v>493</v>
      </c>
      <c r="C300" s="320" t="s">
        <v>499</v>
      </c>
      <c r="D300" s="320" t="s">
        <v>517</v>
      </c>
      <c r="E300" s="320" t="s">
        <v>681</v>
      </c>
      <c r="F300" s="320" t="s">
        <v>688</v>
      </c>
      <c r="G300" s="320"/>
      <c r="H300" s="257" t="s">
        <v>689</v>
      </c>
      <c r="I300" s="320" t="s">
        <v>611</v>
      </c>
      <c r="J300" s="320" t="s">
        <v>690</v>
      </c>
      <c r="K300" s="320" t="s">
        <v>505</v>
      </c>
      <c r="L300" s="320" t="s">
        <v>505</v>
      </c>
      <c r="M300" s="336">
        <v>12646292</v>
      </c>
      <c r="N300" s="336">
        <v>5447789.2400000002</v>
      </c>
      <c r="O300" s="336">
        <v>5447789.2400000002</v>
      </c>
    </row>
    <row r="301" spans="1:15" ht="9" customHeight="1">
      <c r="A301" s="582"/>
      <c r="B301" s="583"/>
      <c r="C301" s="583"/>
      <c r="D301" s="583"/>
      <c r="E301" s="583"/>
      <c r="F301" s="583"/>
      <c r="G301" s="583"/>
      <c r="H301" s="583"/>
      <c r="I301" s="583"/>
      <c r="J301" s="583"/>
      <c r="K301" s="583"/>
      <c r="L301" s="583"/>
      <c r="M301" s="583"/>
      <c r="N301" s="583"/>
      <c r="O301" s="584"/>
    </row>
    <row r="302" spans="1:15" ht="16.149999999999999" customHeight="1">
      <c r="A302" s="619" t="s">
        <v>691</v>
      </c>
      <c r="B302" s="626"/>
      <c r="C302" s="626"/>
      <c r="D302" s="626"/>
      <c r="E302" s="626"/>
      <c r="F302" s="626"/>
      <c r="G302" s="626"/>
      <c r="H302" s="626"/>
      <c r="I302" s="626"/>
      <c r="J302" s="626"/>
      <c r="K302" s="626"/>
      <c r="L302" s="626"/>
      <c r="M302" s="626"/>
      <c r="N302" s="626"/>
      <c r="O302" s="627"/>
    </row>
    <row r="303" spans="1:15">
      <c r="A303" s="374"/>
      <c r="B303" s="372"/>
      <c r="C303" s="372"/>
      <c r="D303" s="372"/>
      <c r="E303" s="372"/>
      <c r="F303" s="372"/>
      <c r="G303" s="372"/>
      <c r="H303" s="372"/>
      <c r="I303" s="372"/>
      <c r="J303" s="372"/>
      <c r="K303" s="372"/>
      <c r="L303" s="372"/>
      <c r="M303" s="372"/>
      <c r="N303" s="372"/>
      <c r="O303" s="373"/>
    </row>
    <row r="304" spans="1:15" ht="35.450000000000003" customHeight="1">
      <c r="A304" s="619" t="s">
        <v>692</v>
      </c>
      <c r="B304" s="626"/>
      <c r="C304" s="626"/>
      <c r="D304" s="626"/>
      <c r="E304" s="626"/>
      <c r="F304" s="626"/>
      <c r="G304" s="626"/>
      <c r="H304" s="626"/>
      <c r="I304" s="626"/>
      <c r="J304" s="626"/>
      <c r="K304" s="626"/>
      <c r="L304" s="626"/>
      <c r="M304" s="626"/>
      <c r="N304" s="626"/>
      <c r="O304" s="627"/>
    </row>
    <row r="305" spans="1:15" ht="14.25" customHeight="1">
      <c r="A305" s="383"/>
      <c r="B305" s="687"/>
      <c r="C305" s="687"/>
      <c r="D305" s="687"/>
      <c r="E305" s="688"/>
      <c r="F305" s="384"/>
      <c r="G305" s="384"/>
      <c r="H305" s="333"/>
      <c r="I305" s="384"/>
      <c r="J305" s="333"/>
      <c r="K305" s="384"/>
      <c r="L305" s="333"/>
      <c r="M305" s="384"/>
      <c r="N305" s="384"/>
      <c r="O305" s="385"/>
    </row>
    <row r="306" spans="1:15" ht="27" customHeight="1">
      <c r="A306" s="383"/>
      <c r="B306" s="682"/>
      <c r="C306" s="682"/>
      <c r="D306" s="682"/>
      <c r="E306" s="682"/>
      <c r="F306" s="384"/>
      <c r="G306" s="384"/>
      <c r="H306" s="407" t="s">
        <v>693</v>
      </c>
      <c r="I306" s="407" t="s">
        <v>694</v>
      </c>
      <c r="J306" s="683" t="s">
        <v>695</v>
      </c>
      <c r="K306" s="683"/>
      <c r="L306" s="326"/>
      <c r="M306" s="384"/>
      <c r="N306" s="384"/>
      <c r="O306" s="385"/>
    </row>
    <row r="307" spans="1:15" ht="27" customHeight="1">
      <c r="A307" s="383"/>
      <c r="B307" s="363"/>
      <c r="C307" s="363"/>
      <c r="D307" s="363"/>
      <c r="E307" s="363"/>
      <c r="F307" s="384"/>
      <c r="G307" s="384"/>
      <c r="H307" s="375" t="s">
        <v>696</v>
      </c>
      <c r="I307" s="408">
        <v>2</v>
      </c>
      <c r="J307" s="684">
        <v>21000</v>
      </c>
      <c r="K307" s="685"/>
      <c r="L307" s="326"/>
      <c r="M307" s="384"/>
      <c r="N307" s="384"/>
      <c r="O307" s="385"/>
    </row>
    <row r="308" spans="1:15" ht="39.6" customHeight="1">
      <c r="A308" s="383"/>
      <c r="B308" s="363"/>
      <c r="C308" s="363"/>
      <c r="D308" s="363"/>
      <c r="E308" s="363"/>
      <c r="F308" s="384"/>
      <c r="G308" s="384"/>
      <c r="H308" s="375" t="s">
        <v>697</v>
      </c>
      <c r="I308" s="408">
        <v>100</v>
      </c>
      <c r="J308" s="684">
        <v>8000</v>
      </c>
      <c r="K308" s="685"/>
      <c r="L308" s="326"/>
      <c r="M308" s="384"/>
      <c r="N308" s="384"/>
      <c r="O308" s="385"/>
    </row>
    <row r="309" spans="1:15" ht="45.6" customHeight="1">
      <c r="A309" s="383"/>
      <c r="B309" s="363"/>
      <c r="C309" s="363"/>
      <c r="D309" s="363"/>
      <c r="E309" s="363"/>
      <c r="F309" s="384"/>
      <c r="G309" s="384"/>
      <c r="H309" s="375" t="s">
        <v>698</v>
      </c>
      <c r="I309" s="408">
        <v>55</v>
      </c>
      <c r="J309" s="684">
        <v>11000</v>
      </c>
      <c r="K309" s="685"/>
      <c r="L309" s="326"/>
      <c r="M309" s="384"/>
      <c r="N309" s="384"/>
      <c r="O309" s="385"/>
    </row>
    <row r="310" spans="1:15" ht="27" customHeight="1">
      <c r="A310" s="383"/>
      <c r="B310" s="363"/>
      <c r="C310" s="363"/>
      <c r="D310" s="363"/>
      <c r="E310" s="363"/>
      <c r="F310" s="384"/>
      <c r="G310" s="384"/>
      <c r="H310" s="364" t="s">
        <v>649</v>
      </c>
      <c r="I310" s="364">
        <v>157</v>
      </c>
      <c r="J310" s="686">
        <v>40000</v>
      </c>
      <c r="K310" s="687"/>
      <c r="L310" s="326"/>
      <c r="M310" s="384"/>
      <c r="N310" s="384"/>
      <c r="O310" s="385"/>
    </row>
    <row r="311" spans="1:15" ht="27" customHeight="1">
      <c r="A311" s="383"/>
      <c r="B311" s="363"/>
      <c r="C311" s="363"/>
      <c r="D311" s="363"/>
      <c r="E311" s="363"/>
      <c r="F311" s="384"/>
      <c r="G311" s="384"/>
      <c r="H311" s="325"/>
      <c r="I311" s="384"/>
      <c r="J311" s="333"/>
      <c r="K311" s="384"/>
      <c r="L311" s="326"/>
      <c r="M311" s="384"/>
      <c r="N311" s="384"/>
      <c r="O311" s="385"/>
    </row>
    <row r="312" spans="1:15" ht="27" customHeight="1">
      <c r="A312" s="657" t="s">
        <v>699</v>
      </c>
      <c r="B312" s="658"/>
      <c r="C312" s="658"/>
      <c r="D312" s="658"/>
      <c r="E312" s="658"/>
      <c r="F312" s="658"/>
      <c r="G312" s="658"/>
      <c r="H312" s="658"/>
      <c r="I312" s="658"/>
      <c r="J312" s="658"/>
      <c r="K312" s="658"/>
      <c r="L312" s="658"/>
      <c r="M312" s="658"/>
      <c r="N312" s="658"/>
      <c r="O312" s="659"/>
    </row>
    <row r="313" spans="1:15" ht="19.899999999999999" customHeight="1">
      <c r="A313" s="568" t="s">
        <v>81</v>
      </c>
      <c r="B313" s="568" t="s">
        <v>121</v>
      </c>
      <c r="C313" s="568" t="s">
        <v>39</v>
      </c>
      <c r="D313" s="568" t="s">
        <v>37</v>
      </c>
      <c r="E313" s="568" t="s">
        <v>38</v>
      </c>
      <c r="F313" s="568" t="s">
        <v>7</v>
      </c>
      <c r="G313" s="568" t="s">
        <v>70</v>
      </c>
      <c r="H313" s="566" t="s">
        <v>8</v>
      </c>
      <c r="I313" s="568" t="s">
        <v>122</v>
      </c>
      <c r="J313" s="570" t="s">
        <v>123</v>
      </c>
      <c r="K313" s="571"/>
      <c r="L313" s="572"/>
      <c r="M313" s="570" t="s">
        <v>124</v>
      </c>
      <c r="N313" s="571"/>
      <c r="O313" s="572"/>
    </row>
    <row r="314" spans="1:15" ht="19.899999999999999" customHeight="1">
      <c r="A314" s="569"/>
      <c r="B314" s="569"/>
      <c r="C314" s="569"/>
      <c r="D314" s="569"/>
      <c r="E314" s="569"/>
      <c r="F314" s="569"/>
      <c r="G314" s="569"/>
      <c r="H314" s="567"/>
      <c r="I314" s="569"/>
      <c r="J314" s="397" t="s">
        <v>125</v>
      </c>
      <c r="K314" s="397" t="s">
        <v>165</v>
      </c>
      <c r="L314" s="397" t="s">
        <v>126</v>
      </c>
      <c r="M314" s="397" t="s">
        <v>88</v>
      </c>
      <c r="N314" s="397" t="s">
        <v>166</v>
      </c>
      <c r="O314" s="397" t="s">
        <v>16</v>
      </c>
    </row>
    <row r="315" spans="1:15" s="409" customFormat="1" ht="22.9" customHeight="1">
      <c r="A315" s="387" t="s">
        <v>494</v>
      </c>
      <c r="B315" s="387" t="s">
        <v>492</v>
      </c>
      <c r="C315" s="387" t="s">
        <v>494</v>
      </c>
      <c r="D315" s="387" t="s">
        <v>493</v>
      </c>
      <c r="E315" s="387" t="s">
        <v>493</v>
      </c>
      <c r="F315" s="387" t="s">
        <v>700</v>
      </c>
      <c r="G315" s="387"/>
      <c r="H315" s="256" t="s">
        <v>701</v>
      </c>
      <c r="I315" s="387" t="s">
        <v>512</v>
      </c>
      <c r="J315" s="387" t="s">
        <v>702</v>
      </c>
      <c r="K315" s="387" t="s">
        <v>703</v>
      </c>
      <c r="L315" s="387" t="s">
        <v>703</v>
      </c>
      <c r="M315" s="336">
        <v>1514038</v>
      </c>
      <c r="N315" s="336">
        <v>572184</v>
      </c>
      <c r="O315" s="336">
        <v>572184</v>
      </c>
    </row>
    <row r="316" spans="1:15">
      <c r="A316" s="582"/>
      <c r="B316" s="583"/>
      <c r="C316" s="583"/>
      <c r="D316" s="583"/>
      <c r="E316" s="583"/>
      <c r="F316" s="583"/>
      <c r="G316" s="583"/>
      <c r="H316" s="583"/>
      <c r="I316" s="583"/>
      <c r="J316" s="583"/>
      <c r="K316" s="583"/>
      <c r="L316" s="583"/>
      <c r="M316" s="583"/>
      <c r="N316" s="583"/>
      <c r="O316" s="584"/>
    </row>
    <row r="317" spans="1:15" s="227" customFormat="1" ht="41.25" customHeight="1">
      <c r="A317" s="594" t="s">
        <v>704</v>
      </c>
      <c r="B317" s="595"/>
      <c r="C317" s="595"/>
      <c r="D317" s="595"/>
      <c r="E317" s="595"/>
      <c r="F317" s="595"/>
      <c r="G317" s="595"/>
      <c r="H317" s="595"/>
      <c r="I317" s="595"/>
      <c r="J317" s="595"/>
      <c r="K317" s="595"/>
      <c r="L317" s="595"/>
      <c r="M317" s="595"/>
      <c r="N317" s="595"/>
      <c r="O317" s="596"/>
    </row>
    <row r="318" spans="1:15">
      <c r="A318" s="377"/>
      <c r="B318" s="378"/>
      <c r="C318" s="378"/>
      <c r="D318" s="378"/>
      <c r="E318" s="378"/>
      <c r="F318" s="378"/>
      <c r="G318" s="378"/>
      <c r="H318" s="378"/>
      <c r="I318" s="378"/>
      <c r="J318" s="378"/>
      <c r="K318" s="378"/>
      <c r="L318" s="378"/>
      <c r="M318" s="378"/>
      <c r="N318" s="378"/>
      <c r="O318" s="379"/>
    </row>
    <row r="319" spans="1:15" ht="37.5" customHeight="1">
      <c r="A319" s="642" t="s">
        <v>705</v>
      </c>
      <c r="B319" s="646"/>
      <c r="C319" s="646"/>
      <c r="D319" s="646"/>
      <c r="E319" s="646"/>
      <c r="F319" s="646"/>
      <c r="G319" s="646"/>
      <c r="H319" s="646"/>
      <c r="I319" s="646"/>
      <c r="J319" s="646"/>
      <c r="K319" s="646"/>
      <c r="L319" s="646"/>
      <c r="M319" s="646"/>
      <c r="N319" s="646"/>
      <c r="O319" s="647"/>
    </row>
    <row r="320" spans="1:15">
      <c r="A320" s="377"/>
      <c r="B320" s="378"/>
      <c r="C320" s="378"/>
      <c r="D320" s="378"/>
      <c r="E320" s="378"/>
      <c r="F320" s="378"/>
      <c r="G320" s="378"/>
      <c r="H320" s="378"/>
      <c r="I320" s="378"/>
      <c r="J320" s="378"/>
      <c r="K320" s="378"/>
      <c r="L320" s="378"/>
      <c r="M320" s="378"/>
      <c r="N320" s="378"/>
      <c r="O320" s="379"/>
    </row>
    <row r="321" spans="1:15" s="365" customFormat="1" ht="19.149999999999999" customHeight="1">
      <c r="A321" s="645" t="s">
        <v>735</v>
      </c>
      <c r="B321" s="643"/>
      <c r="C321" s="643"/>
      <c r="D321" s="643"/>
      <c r="E321" s="643"/>
      <c r="F321" s="643"/>
      <c r="G321" s="643"/>
      <c r="H321" s="643"/>
      <c r="I321" s="643"/>
      <c r="J321" s="643"/>
      <c r="K321" s="643"/>
      <c r="L321" s="643"/>
      <c r="M321" s="643"/>
      <c r="N321" s="643"/>
      <c r="O321" s="644"/>
    </row>
    <row r="322" spans="1:15" ht="19.899999999999999" customHeight="1">
      <c r="A322" s="568" t="s">
        <v>81</v>
      </c>
      <c r="B322" s="568" t="s">
        <v>121</v>
      </c>
      <c r="C322" s="568" t="s">
        <v>39</v>
      </c>
      <c r="D322" s="568" t="s">
        <v>37</v>
      </c>
      <c r="E322" s="568" t="s">
        <v>38</v>
      </c>
      <c r="F322" s="568" t="s">
        <v>7</v>
      </c>
      <c r="G322" s="568" t="s">
        <v>70</v>
      </c>
      <c r="H322" s="566" t="s">
        <v>8</v>
      </c>
      <c r="I322" s="568" t="s">
        <v>122</v>
      </c>
      <c r="J322" s="570" t="s">
        <v>123</v>
      </c>
      <c r="K322" s="571"/>
      <c r="L322" s="572"/>
      <c r="M322" s="570" t="s">
        <v>124</v>
      </c>
      <c r="N322" s="571"/>
      <c r="O322" s="572"/>
    </row>
    <row r="323" spans="1:15" ht="19.899999999999999" customHeight="1">
      <c r="A323" s="569"/>
      <c r="B323" s="569"/>
      <c r="C323" s="569"/>
      <c r="D323" s="569"/>
      <c r="E323" s="569"/>
      <c r="F323" s="569"/>
      <c r="G323" s="569"/>
      <c r="H323" s="567"/>
      <c r="I323" s="569"/>
      <c r="J323" s="397" t="s">
        <v>125</v>
      </c>
      <c r="K323" s="397" t="s">
        <v>165</v>
      </c>
      <c r="L323" s="397" t="s">
        <v>126</v>
      </c>
      <c r="M323" s="397" t="s">
        <v>88</v>
      </c>
      <c r="N323" s="397" t="s">
        <v>166</v>
      </c>
      <c r="O323" s="397" t="s">
        <v>16</v>
      </c>
    </row>
    <row r="324" spans="1:15" s="409" customFormat="1" ht="32.450000000000003" customHeight="1">
      <c r="A324" s="387" t="s">
        <v>494</v>
      </c>
      <c r="B324" s="387" t="s">
        <v>492</v>
      </c>
      <c r="C324" s="387" t="s">
        <v>494</v>
      </c>
      <c r="D324" s="387" t="s">
        <v>493</v>
      </c>
      <c r="E324" s="387" t="s">
        <v>493</v>
      </c>
      <c r="F324" s="387" t="s">
        <v>650</v>
      </c>
      <c r="G324" s="387"/>
      <c r="H324" s="256" t="s">
        <v>706</v>
      </c>
      <c r="I324" s="410" t="s">
        <v>251</v>
      </c>
      <c r="J324" s="387" t="s">
        <v>707</v>
      </c>
      <c r="K324" s="387" t="s">
        <v>708</v>
      </c>
      <c r="L324" s="387" t="s">
        <v>708</v>
      </c>
      <c r="M324" s="336">
        <v>19109264</v>
      </c>
      <c r="N324" s="336">
        <v>2380254.46</v>
      </c>
      <c r="O324" s="336">
        <v>780254.45000000007</v>
      </c>
    </row>
    <row r="325" spans="1:15">
      <c r="A325" s="582"/>
      <c r="B325" s="583"/>
      <c r="C325" s="583"/>
      <c r="D325" s="583"/>
      <c r="E325" s="583"/>
      <c r="F325" s="583"/>
      <c r="G325" s="583"/>
      <c r="H325" s="583"/>
      <c r="I325" s="583"/>
      <c r="J325" s="583"/>
      <c r="K325" s="583"/>
      <c r="L325" s="583"/>
      <c r="M325" s="583"/>
      <c r="N325" s="583"/>
      <c r="O325" s="584"/>
    </row>
    <row r="326" spans="1:15" s="227" customFormat="1" ht="41.25" customHeight="1">
      <c r="A326" s="594" t="s">
        <v>709</v>
      </c>
      <c r="B326" s="595"/>
      <c r="C326" s="595"/>
      <c r="D326" s="595"/>
      <c r="E326" s="595"/>
      <c r="F326" s="595"/>
      <c r="G326" s="595"/>
      <c r="H326" s="595"/>
      <c r="I326" s="595"/>
      <c r="J326" s="595"/>
      <c r="K326" s="595"/>
      <c r="L326" s="595"/>
      <c r="M326" s="595"/>
      <c r="N326" s="595"/>
      <c r="O326" s="596"/>
    </row>
    <row r="327" spans="1:15">
      <c r="A327" s="457"/>
      <c r="B327" s="458"/>
      <c r="C327" s="458"/>
      <c r="D327" s="458"/>
      <c r="E327" s="458"/>
      <c r="F327" s="458"/>
      <c r="G327" s="458"/>
      <c r="H327" s="458"/>
      <c r="I327" s="458"/>
      <c r="J327" s="458"/>
      <c r="K327" s="458"/>
      <c r="L327" s="458"/>
      <c r="M327" s="458"/>
      <c r="N327" s="458"/>
      <c r="O327" s="459"/>
    </row>
    <row r="328" spans="1:15" ht="43.9" customHeight="1">
      <c r="A328" s="576" t="s">
        <v>710</v>
      </c>
      <c r="B328" s="577"/>
      <c r="C328" s="577"/>
      <c r="D328" s="577"/>
      <c r="E328" s="577"/>
      <c r="F328" s="577"/>
      <c r="G328" s="577"/>
      <c r="H328" s="577"/>
      <c r="I328" s="577"/>
      <c r="J328" s="577"/>
      <c r="K328" s="577"/>
      <c r="L328" s="577"/>
      <c r="M328" s="577"/>
      <c r="N328" s="577"/>
      <c r="O328" s="578"/>
    </row>
    <row r="329" spans="1:15">
      <c r="A329" s="377"/>
      <c r="B329" s="378"/>
      <c r="C329" s="378"/>
      <c r="D329" s="378"/>
      <c r="E329" s="378"/>
      <c r="F329" s="378"/>
      <c r="G329" s="378"/>
      <c r="H329" s="378"/>
      <c r="I329" s="378"/>
      <c r="J329" s="378"/>
      <c r="K329" s="378"/>
      <c r="L329" s="378"/>
      <c r="M329" s="378"/>
      <c r="N329" s="378"/>
      <c r="O329" s="379"/>
    </row>
    <row r="330" spans="1:15" ht="19.149999999999999" customHeight="1">
      <c r="A330" s="657" t="s">
        <v>699</v>
      </c>
      <c r="B330" s="658"/>
      <c r="C330" s="658"/>
      <c r="D330" s="658"/>
      <c r="E330" s="658"/>
      <c r="F330" s="658"/>
      <c r="G330" s="658"/>
      <c r="H330" s="658"/>
      <c r="I330" s="658"/>
      <c r="J330" s="658"/>
      <c r="K330" s="658"/>
      <c r="L330" s="658"/>
      <c r="M330" s="658"/>
      <c r="N330" s="658"/>
      <c r="O330" s="659"/>
    </row>
    <row r="331" spans="1:15" ht="19.899999999999999" customHeight="1">
      <c r="A331" s="568" t="s">
        <v>81</v>
      </c>
      <c r="B331" s="568" t="s">
        <v>121</v>
      </c>
      <c r="C331" s="568" t="s">
        <v>39</v>
      </c>
      <c r="D331" s="568" t="s">
        <v>37</v>
      </c>
      <c r="E331" s="568" t="s">
        <v>38</v>
      </c>
      <c r="F331" s="568" t="s">
        <v>7</v>
      </c>
      <c r="G331" s="568" t="s">
        <v>70</v>
      </c>
      <c r="H331" s="566" t="s">
        <v>8</v>
      </c>
      <c r="I331" s="568" t="s">
        <v>122</v>
      </c>
      <c r="J331" s="570" t="s">
        <v>123</v>
      </c>
      <c r="K331" s="571"/>
      <c r="L331" s="572"/>
      <c r="M331" s="570" t="s">
        <v>124</v>
      </c>
      <c r="N331" s="571"/>
      <c r="O331" s="572"/>
    </row>
    <row r="332" spans="1:15" ht="19.899999999999999" customHeight="1">
      <c r="A332" s="569"/>
      <c r="B332" s="569"/>
      <c r="C332" s="569"/>
      <c r="D332" s="569"/>
      <c r="E332" s="569"/>
      <c r="F332" s="569"/>
      <c r="G332" s="569"/>
      <c r="H332" s="567"/>
      <c r="I332" s="569"/>
      <c r="J332" s="397" t="s">
        <v>125</v>
      </c>
      <c r="K332" s="397" t="s">
        <v>165</v>
      </c>
      <c r="L332" s="397" t="s">
        <v>126</v>
      </c>
      <c r="M332" s="397" t="s">
        <v>88</v>
      </c>
      <c r="N332" s="397" t="s">
        <v>166</v>
      </c>
      <c r="O332" s="397" t="s">
        <v>16</v>
      </c>
    </row>
    <row r="333" spans="1:15" s="409" customFormat="1" ht="22.5" customHeight="1">
      <c r="A333" s="387" t="s">
        <v>494</v>
      </c>
      <c r="B333" s="387" t="s">
        <v>492</v>
      </c>
      <c r="C333" s="387" t="s">
        <v>494</v>
      </c>
      <c r="D333" s="387" t="s">
        <v>493</v>
      </c>
      <c r="E333" s="387" t="s">
        <v>499</v>
      </c>
      <c r="F333" s="387" t="s">
        <v>711</v>
      </c>
      <c r="G333" s="387"/>
      <c r="H333" s="411" t="s">
        <v>712</v>
      </c>
      <c r="I333" s="387" t="s">
        <v>736</v>
      </c>
      <c r="J333" s="387" t="s">
        <v>713</v>
      </c>
      <c r="K333" s="387" t="s">
        <v>714</v>
      </c>
      <c r="L333" s="387" t="s">
        <v>714</v>
      </c>
      <c r="M333" s="336">
        <v>5375219</v>
      </c>
      <c r="N333" s="336">
        <v>1458582</v>
      </c>
      <c r="O333" s="336">
        <v>1458582</v>
      </c>
    </row>
    <row r="334" spans="1:15">
      <c r="A334" s="582"/>
      <c r="B334" s="583"/>
      <c r="C334" s="583"/>
      <c r="D334" s="583"/>
      <c r="E334" s="583"/>
      <c r="F334" s="583"/>
      <c r="G334" s="583"/>
      <c r="H334" s="583"/>
      <c r="I334" s="583"/>
      <c r="J334" s="583"/>
      <c r="K334" s="583"/>
      <c r="L334" s="583"/>
      <c r="M334" s="583"/>
      <c r="N334" s="583"/>
      <c r="O334" s="584"/>
    </row>
    <row r="335" spans="1:15" s="227" customFormat="1" ht="23.25" customHeight="1">
      <c r="A335" s="594" t="s">
        <v>715</v>
      </c>
      <c r="B335" s="595"/>
      <c r="C335" s="595"/>
      <c r="D335" s="595"/>
      <c r="E335" s="595"/>
      <c r="F335" s="595"/>
      <c r="G335" s="595"/>
      <c r="H335" s="595"/>
      <c r="I335" s="595"/>
      <c r="J335" s="595"/>
      <c r="K335" s="595"/>
      <c r="L335" s="595"/>
      <c r="M335" s="595"/>
      <c r="N335" s="595"/>
      <c r="O335" s="596"/>
    </row>
    <row r="336" spans="1:15">
      <c r="A336" s="377"/>
      <c r="B336" s="378"/>
      <c r="C336" s="378"/>
      <c r="D336" s="378"/>
      <c r="E336" s="378"/>
      <c r="F336" s="378"/>
      <c r="G336" s="378"/>
      <c r="H336" s="378"/>
      <c r="I336" s="378"/>
      <c r="J336" s="378"/>
      <c r="K336" s="378"/>
      <c r="L336" s="378"/>
      <c r="M336" s="378"/>
      <c r="N336" s="378"/>
      <c r="O336" s="379"/>
    </row>
    <row r="337" spans="1:16" ht="36.6" customHeight="1">
      <c r="A337" s="642" t="s">
        <v>716</v>
      </c>
      <c r="B337" s="646"/>
      <c r="C337" s="646"/>
      <c r="D337" s="646"/>
      <c r="E337" s="646"/>
      <c r="F337" s="646"/>
      <c r="G337" s="646"/>
      <c r="H337" s="646"/>
      <c r="I337" s="646"/>
      <c r="J337" s="646"/>
      <c r="K337" s="646"/>
      <c r="L337" s="646"/>
      <c r="M337" s="646"/>
      <c r="N337" s="646"/>
      <c r="O337" s="647"/>
    </row>
    <row r="338" spans="1:16" ht="19.149999999999999" customHeight="1">
      <c r="A338" s="645" t="s">
        <v>738</v>
      </c>
      <c r="B338" s="643"/>
      <c r="C338" s="643"/>
      <c r="D338" s="643"/>
      <c r="E338" s="643"/>
      <c r="F338" s="643"/>
      <c r="G338" s="643"/>
      <c r="H338" s="643"/>
      <c r="I338" s="643"/>
      <c r="J338" s="643"/>
      <c r="K338" s="643"/>
      <c r="L338" s="643"/>
      <c r="M338" s="643"/>
      <c r="N338" s="643"/>
      <c r="O338" s="644"/>
    </row>
    <row r="339" spans="1:16" s="365" customFormat="1" ht="19.149999999999999" customHeight="1">
      <c r="A339" s="377"/>
      <c r="B339" s="378"/>
      <c r="C339" s="378"/>
      <c r="D339" s="378"/>
      <c r="E339" s="378"/>
      <c r="F339" s="378"/>
      <c r="G339" s="378"/>
      <c r="H339" s="378"/>
      <c r="I339" s="378"/>
      <c r="J339" s="389"/>
      <c r="K339" s="389"/>
      <c r="L339" s="389"/>
      <c r="M339" s="389"/>
      <c r="N339" s="389"/>
      <c r="O339" s="390"/>
    </row>
    <row r="340" spans="1:16" ht="19.899999999999999" customHeight="1">
      <c r="A340" s="568" t="s">
        <v>81</v>
      </c>
      <c r="B340" s="568" t="s">
        <v>121</v>
      </c>
      <c r="C340" s="568" t="s">
        <v>39</v>
      </c>
      <c r="D340" s="568" t="s">
        <v>37</v>
      </c>
      <c r="E340" s="568" t="s">
        <v>38</v>
      </c>
      <c r="F340" s="568" t="s">
        <v>7</v>
      </c>
      <c r="G340" s="568" t="s">
        <v>70</v>
      </c>
      <c r="H340" s="566" t="s">
        <v>8</v>
      </c>
      <c r="I340" s="568" t="s">
        <v>122</v>
      </c>
      <c r="J340" s="570" t="s">
        <v>123</v>
      </c>
      <c r="K340" s="571"/>
      <c r="L340" s="572"/>
      <c r="M340" s="570" t="s">
        <v>124</v>
      </c>
      <c r="N340" s="571"/>
      <c r="O340" s="572"/>
    </row>
    <row r="341" spans="1:16" ht="19.899999999999999" customHeight="1">
      <c r="A341" s="569"/>
      <c r="B341" s="569"/>
      <c r="C341" s="569"/>
      <c r="D341" s="569"/>
      <c r="E341" s="569"/>
      <c r="F341" s="569"/>
      <c r="G341" s="569"/>
      <c r="H341" s="567"/>
      <c r="I341" s="569"/>
      <c r="J341" s="397" t="s">
        <v>125</v>
      </c>
      <c r="K341" s="397" t="s">
        <v>165</v>
      </c>
      <c r="L341" s="397" t="s">
        <v>126</v>
      </c>
      <c r="M341" s="397" t="s">
        <v>88</v>
      </c>
      <c r="N341" s="397" t="s">
        <v>166</v>
      </c>
      <c r="O341" s="397" t="s">
        <v>16</v>
      </c>
    </row>
    <row r="342" spans="1:16" ht="24">
      <c r="A342" s="320" t="s">
        <v>492</v>
      </c>
      <c r="B342" s="320" t="s">
        <v>493</v>
      </c>
      <c r="C342" s="320" t="s">
        <v>494</v>
      </c>
      <c r="D342" s="320" t="s">
        <v>681</v>
      </c>
      <c r="E342" s="320" t="s">
        <v>494</v>
      </c>
      <c r="F342" s="320" t="s">
        <v>542</v>
      </c>
      <c r="G342" s="320"/>
      <c r="H342" s="257" t="s">
        <v>717</v>
      </c>
      <c r="I342" s="320" t="s">
        <v>737</v>
      </c>
      <c r="J342" s="320" t="s">
        <v>718</v>
      </c>
      <c r="K342" s="320" t="s">
        <v>585</v>
      </c>
      <c r="L342" s="320" t="s">
        <v>585</v>
      </c>
      <c r="M342" s="336">
        <v>1375219</v>
      </c>
      <c r="N342" s="336">
        <v>391625</v>
      </c>
      <c r="O342" s="336">
        <v>391625</v>
      </c>
    </row>
    <row r="343" spans="1:16">
      <c r="A343" s="398"/>
      <c r="B343" s="399"/>
      <c r="C343" s="399"/>
      <c r="D343" s="399"/>
      <c r="E343" s="399"/>
      <c r="F343" s="399"/>
      <c r="G343" s="399"/>
      <c r="H343" s="399"/>
      <c r="I343" s="399"/>
      <c r="J343" s="399"/>
      <c r="K343" s="399"/>
      <c r="L343" s="399"/>
      <c r="M343" s="399"/>
      <c r="N343" s="399"/>
      <c r="O343" s="400"/>
    </row>
    <row r="344" spans="1:16" ht="18.75" customHeight="1">
      <c r="A344" s="705" t="s">
        <v>719</v>
      </c>
      <c r="B344" s="706"/>
      <c r="C344" s="706"/>
      <c r="D344" s="706"/>
      <c r="E344" s="706"/>
      <c r="F344" s="706"/>
      <c r="G344" s="706"/>
      <c r="H344" s="706"/>
      <c r="I344" s="706"/>
      <c r="J344" s="706"/>
      <c r="K344" s="706"/>
      <c r="L344" s="706"/>
      <c r="M344" s="706"/>
      <c r="N344" s="706"/>
      <c r="O344" s="707"/>
    </row>
    <row r="345" spans="1:16" ht="50.45" customHeight="1">
      <c r="A345" s="642" t="s">
        <v>720</v>
      </c>
      <c r="B345" s="708"/>
      <c r="C345" s="708"/>
      <c r="D345" s="708"/>
      <c r="E345" s="708"/>
      <c r="F345" s="708"/>
      <c r="G345" s="708"/>
      <c r="H345" s="708"/>
      <c r="I345" s="708"/>
      <c r="J345" s="708"/>
      <c r="K345" s="708"/>
      <c r="L345" s="708"/>
      <c r="M345" s="708"/>
      <c r="N345" s="708"/>
      <c r="O345" s="709"/>
    </row>
    <row r="346" spans="1:16" s="228" customFormat="1" ht="22.9" customHeight="1">
      <c r="A346" s="636" t="s">
        <v>523</v>
      </c>
      <c r="B346" s="710"/>
      <c r="C346" s="710"/>
      <c r="D346" s="710"/>
      <c r="E346" s="710"/>
      <c r="F346" s="710"/>
      <c r="G346" s="710"/>
      <c r="H346" s="710"/>
      <c r="I346" s="710"/>
      <c r="J346" s="710"/>
      <c r="K346" s="710"/>
      <c r="L346" s="710"/>
      <c r="M346" s="710"/>
      <c r="N346" s="710"/>
      <c r="O346" s="711"/>
    </row>
    <row r="347" spans="1:16" s="228" customFormat="1" ht="14.25" customHeight="1">
      <c r="A347" s="238"/>
      <c r="B347" s="238"/>
      <c r="C347" s="238"/>
      <c r="D347" s="224"/>
      <c r="E347" s="239"/>
      <c r="F347" s="240"/>
      <c r="G347" s="240"/>
      <c r="H347" s="240"/>
      <c r="I347" s="689"/>
      <c r="J347" s="689"/>
      <c r="K347" s="689"/>
      <c r="L347" s="689"/>
      <c r="M347" s="242"/>
      <c r="N347" s="241"/>
      <c r="O347" s="241"/>
      <c r="P347" s="243"/>
    </row>
    <row r="348" spans="1:16" s="228" customFormat="1">
      <c r="A348" s="690"/>
      <c r="B348" s="690"/>
      <c r="C348" s="690"/>
      <c r="D348" s="690"/>
      <c r="E348" s="690"/>
      <c r="F348" s="690"/>
      <c r="G348" s="690"/>
      <c r="H348" s="690"/>
      <c r="I348" s="690"/>
      <c r="J348" s="690"/>
      <c r="K348" s="690"/>
      <c r="L348" s="690"/>
      <c r="M348" s="244"/>
    </row>
  </sheetData>
  <mergeCells count="462">
    <mergeCell ref="I347:L347"/>
    <mergeCell ref="A348:H348"/>
    <mergeCell ref="I348:L348"/>
    <mergeCell ref="A49:O49"/>
    <mergeCell ref="A107:O107"/>
    <mergeCell ref="A114:O115"/>
    <mergeCell ref="A138:O140"/>
    <mergeCell ref="A202:O202"/>
    <mergeCell ref="A252:O253"/>
    <mergeCell ref="I340:I341"/>
    <mergeCell ref="J340:L340"/>
    <mergeCell ref="M340:O340"/>
    <mergeCell ref="A344:O344"/>
    <mergeCell ref="A345:O345"/>
    <mergeCell ref="A346:O346"/>
    <mergeCell ref="A337:O337"/>
    <mergeCell ref="A338:O338"/>
    <mergeCell ref="A340:A341"/>
    <mergeCell ref="B340:B341"/>
    <mergeCell ref="C340:C341"/>
    <mergeCell ref="D340:D341"/>
    <mergeCell ref="E340:E341"/>
    <mergeCell ref="F340:F341"/>
    <mergeCell ref="G340:G341"/>
    <mergeCell ref="H340:H341"/>
    <mergeCell ref="H331:H332"/>
    <mergeCell ref="I331:I332"/>
    <mergeCell ref="J331:L331"/>
    <mergeCell ref="M331:O331"/>
    <mergeCell ref="A334:O334"/>
    <mergeCell ref="A335:O335"/>
    <mergeCell ref="A326:O326"/>
    <mergeCell ref="A328:O328"/>
    <mergeCell ref="A330:O330"/>
    <mergeCell ref="A331:A332"/>
    <mergeCell ref="B331:B332"/>
    <mergeCell ref="C331:C332"/>
    <mergeCell ref="D331:D332"/>
    <mergeCell ref="E331:E332"/>
    <mergeCell ref="F331:F332"/>
    <mergeCell ref="G331:G332"/>
    <mergeCell ref="G322:G323"/>
    <mergeCell ref="H322:H323"/>
    <mergeCell ref="I322:I323"/>
    <mergeCell ref="J322:L322"/>
    <mergeCell ref="M322:O322"/>
    <mergeCell ref="A325:O325"/>
    <mergeCell ref="A322:A323"/>
    <mergeCell ref="B322:B323"/>
    <mergeCell ref="C322:C323"/>
    <mergeCell ref="D322:D323"/>
    <mergeCell ref="E322:E323"/>
    <mergeCell ref="F322:F323"/>
    <mergeCell ref="J313:L313"/>
    <mergeCell ref="M313:O313"/>
    <mergeCell ref="A316:O316"/>
    <mergeCell ref="A317:O317"/>
    <mergeCell ref="A319:O319"/>
    <mergeCell ref="A321:O321"/>
    <mergeCell ref="A312:O312"/>
    <mergeCell ref="A313:A314"/>
    <mergeCell ref="B313:B314"/>
    <mergeCell ref="C313:C314"/>
    <mergeCell ref="D313:D314"/>
    <mergeCell ref="E313:E314"/>
    <mergeCell ref="F313:F314"/>
    <mergeCell ref="G313:G314"/>
    <mergeCell ref="H313:H314"/>
    <mergeCell ref="I313:I314"/>
    <mergeCell ref="B306:E306"/>
    <mergeCell ref="J306:K306"/>
    <mergeCell ref="J307:K307"/>
    <mergeCell ref="J308:K308"/>
    <mergeCell ref="J309:K309"/>
    <mergeCell ref="J310:K310"/>
    <mergeCell ref="J298:L298"/>
    <mergeCell ref="M298:O298"/>
    <mergeCell ref="A301:O301"/>
    <mergeCell ref="A302:O302"/>
    <mergeCell ref="A304:O304"/>
    <mergeCell ref="B305:E305"/>
    <mergeCell ref="A295:O295"/>
    <mergeCell ref="A298:A299"/>
    <mergeCell ref="B298:B299"/>
    <mergeCell ref="C298:C299"/>
    <mergeCell ref="D298:D299"/>
    <mergeCell ref="E298:E299"/>
    <mergeCell ref="F298:F299"/>
    <mergeCell ref="G298:G299"/>
    <mergeCell ref="H298:H299"/>
    <mergeCell ref="I298:I299"/>
    <mergeCell ref="I281:I282"/>
    <mergeCell ref="J281:L281"/>
    <mergeCell ref="M281:O281"/>
    <mergeCell ref="A284:O284"/>
    <mergeCell ref="A285:O285"/>
    <mergeCell ref="A287:O287"/>
    <mergeCell ref="A270:O270"/>
    <mergeCell ref="A279:O279"/>
    <mergeCell ref="A281:A282"/>
    <mergeCell ref="B281:B282"/>
    <mergeCell ref="C281:C282"/>
    <mergeCell ref="D281:D282"/>
    <mergeCell ref="E281:E282"/>
    <mergeCell ref="F281:F282"/>
    <mergeCell ref="G281:G282"/>
    <mergeCell ref="H281:H282"/>
    <mergeCell ref="H264:H265"/>
    <mergeCell ref="I264:I265"/>
    <mergeCell ref="J264:L264"/>
    <mergeCell ref="M264:O264"/>
    <mergeCell ref="A267:O267"/>
    <mergeCell ref="A268:O268"/>
    <mergeCell ref="A260:O260"/>
    <mergeCell ref="A264:A265"/>
    <mergeCell ref="B264:B265"/>
    <mergeCell ref="C264:C265"/>
    <mergeCell ref="D264:D265"/>
    <mergeCell ref="E264:E265"/>
    <mergeCell ref="F264:F265"/>
    <mergeCell ref="G264:G265"/>
    <mergeCell ref="A261:O262"/>
    <mergeCell ref="I247:I248"/>
    <mergeCell ref="J247:L247"/>
    <mergeCell ref="M247:O247"/>
    <mergeCell ref="A250:O250"/>
    <mergeCell ref="A251:O251"/>
    <mergeCell ref="A228:O228"/>
    <mergeCell ref="A245:O245"/>
    <mergeCell ref="A247:A248"/>
    <mergeCell ref="B247:B248"/>
    <mergeCell ref="C247:C248"/>
    <mergeCell ref="D247:D248"/>
    <mergeCell ref="E247:E248"/>
    <mergeCell ref="F247:F248"/>
    <mergeCell ref="G247:G248"/>
    <mergeCell ref="H247:H248"/>
    <mergeCell ref="H222:H223"/>
    <mergeCell ref="I222:I223"/>
    <mergeCell ref="J222:L222"/>
    <mergeCell ref="M222:O222"/>
    <mergeCell ref="A225:O225"/>
    <mergeCell ref="A226:O226"/>
    <mergeCell ref="A201:O201"/>
    <mergeCell ref="A220:O220"/>
    <mergeCell ref="A222:A223"/>
    <mergeCell ref="B222:B223"/>
    <mergeCell ref="C222:C223"/>
    <mergeCell ref="D222:D223"/>
    <mergeCell ref="E222:E223"/>
    <mergeCell ref="F222:F223"/>
    <mergeCell ref="G222:G223"/>
    <mergeCell ref="G197:G198"/>
    <mergeCell ref="H197:H198"/>
    <mergeCell ref="I197:I198"/>
    <mergeCell ref="J197:L197"/>
    <mergeCell ref="M197:O197"/>
    <mergeCell ref="A200:O200"/>
    <mergeCell ref="A197:A198"/>
    <mergeCell ref="B197:B198"/>
    <mergeCell ref="C197:C198"/>
    <mergeCell ref="D197:D198"/>
    <mergeCell ref="E197:E198"/>
    <mergeCell ref="F197:F198"/>
    <mergeCell ref="J170:L170"/>
    <mergeCell ref="M170:O170"/>
    <mergeCell ref="A173:O173"/>
    <mergeCell ref="A174:O174"/>
    <mergeCell ref="A176:O176"/>
    <mergeCell ref="A195:O195"/>
    <mergeCell ref="A168:O168"/>
    <mergeCell ref="A170:A171"/>
    <mergeCell ref="B170:B171"/>
    <mergeCell ref="C170:C171"/>
    <mergeCell ref="D170:D171"/>
    <mergeCell ref="E170:E171"/>
    <mergeCell ref="F170:F171"/>
    <mergeCell ref="G170:G171"/>
    <mergeCell ref="H170:H171"/>
    <mergeCell ref="I170:I171"/>
    <mergeCell ref="I160:I161"/>
    <mergeCell ref="J160:L160"/>
    <mergeCell ref="M160:O160"/>
    <mergeCell ref="A163:O163"/>
    <mergeCell ref="A164:O164"/>
    <mergeCell ref="A166:O166"/>
    <mergeCell ref="A157:O157"/>
    <mergeCell ref="A158:O158"/>
    <mergeCell ref="A160:A161"/>
    <mergeCell ref="B160:B161"/>
    <mergeCell ref="C160:C161"/>
    <mergeCell ref="D160:D161"/>
    <mergeCell ref="E160:E161"/>
    <mergeCell ref="F160:F161"/>
    <mergeCell ref="G160:G161"/>
    <mergeCell ref="H160:H161"/>
    <mergeCell ref="H152:H153"/>
    <mergeCell ref="I152:I153"/>
    <mergeCell ref="J152:L152"/>
    <mergeCell ref="M152:O152"/>
    <mergeCell ref="A155:O155"/>
    <mergeCell ref="A156:O156"/>
    <mergeCell ref="A147:O147"/>
    <mergeCell ref="A148:O148"/>
    <mergeCell ref="A149:O149"/>
    <mergeCell ref="A152:A153"/>
    <mergeCell ref="B152:B153"/>
    <mergeCell ref="C152:C153"/>
    <mergeCell ref="D152:D153"/>
    <mergeCell ref="E152:E153"/>
    <mergeCell ref="F152:F153"/>
    <mergeCell ref="G152:G153"/>
    <mergeCell ref="G143:G144"/>
    <mergeCell ref="H143:H144"/>
    <mergeCell ref="I143:I144"/>
    <mergeCell ref="J143:L143"/>
    <mergeCell ref="M143:O143"/>
    <mergeCell ref="A146:O146"/>
    <mergeCell ref="A143:A144"/>
    <mergeCell ref="B143:B144"/>
    <mergeCell ref="C143:C144"/>
    <mergeCell ref="D143:D144"/>
    <mergeCell ref="E143:E144"/>
    <mergeCell ref="F143:F144"/>
    <mergeCell ref="J133:L133"/>
    <mergeCell ref="M133:O133"/>
    <mergeCell ref="A136:O136"/>
    <mergeCell ref="A137:O137"/>
    <mergeCell ref="A142:O142"/>
    <mergeCell ref="A131:O131"/>
    <mergeCell ref="A133:A134"/>
    <mergeCell ref="B133:B134"/>
    <mergeCell ref="C133:C134"/>
    <mergeCell ref="D133:D134"/>
    <mergeCell ref="E133:E134"/>
    <mergeCell ref="F133:F134"/>
    <mergeCell ref="G133:G134"/>
    <mergeCell ref="H133:H134"/>
    <mergeCell ref="I133:I134"/>
    <mergeCell ref="I125:I126"/>
    <mergeCell ref="J125:L125"/>
    <mergeCell ref="M125:O125"/>
    <mergeCell ref="A128:O128"/>
    <mergeCell ref="A129:O129"/>
    <mergeCell ref="A130:O130"/>
    <mergeCell ref="A122:O122"/>
    <mergeCell ref="A123:O123"/>
    <mergeCell ref="A125:A126"/>
    <mergeCell ref="B125:B126"/>
    <mergeCell ref="C125:C126"/>
    <mergeCell ref="D125:D126"/>
    <mergeCell ref="E125:E126"/>
    <mergeCell ref="F125:F126"/>
    <mergeCell ref="G125:G126"/>
    <mergeCell ref="H125:H126"/>
    <mergeCell ref="H117:H118"/>
    <mergeCell ref="I117:I118"/>
    <mergeCell ref="J117:L117"/>
    <mergeCell ref="M117:O117"/>
    <mergeCell ref="A120:O120"/>
    <mergeCell ref="A121:O121"/>
    <mergeCell ref="A112:O112"/>
    <mergeCell ref="A113:O113"/>
    <mergeCell ref="A117:A118"/>
    <mergeCell ref="B117:B118"/>
    <mergeCell ref="C117:C118"/>
    <mergeCell ref="D117:D118"/>
    <mergeCell ref="E117:E118"/>
    <mergeCell ref="F117:F118"/>
    <mergeCell ref="G117:G118"/>
    <mergeCell ref="G108:G109"/>
    <mergeCell ref="H108:H109"/>
    <mergeCell ref="I108:I109"/>
    <mergeCell ref="J108:L108"/>
    <mergeCell ref="M108:O108"/>
    <mergeCell ref="A111:O111"/>
    <mergeCell ref="A108:A109"/>
    <mergeCell ref="B108:B109"/>
    <mergeCell ref="C108:C109"/>
    <mergeCell ref="D108:D109"/>
    <mergeCell ref="E108:E109"/>
    <mergeCell ref="F108:F109"/>
    <mergeCell ref="J100:L100"/>
    <mergeCell ref="M100:O100"/>
    <mergeCell ref="A103:O103"/>
    <mergeCell ref="A104:O104"/>
    <mergeCell ref="A105:O105"/>
    <mergeCell ref="A106:O106"/>
    <mergeCell ref="A98:O98"/>
    <mergeCell ref="A100:A101"/>
    <mergeCell ref="B100:B101"/>
    <mergeCell ref="C100:C101"/>
    <mergeCell ref="D100:D101"/>
    <mergeCell ref="E100:E101"/>
    <mergeCell ref="F100:F101"/>
    <mergeCell ref="G100:G101"/>
    <mergeCell ref="H100:H101"/>
    <mergeCell ref="I100:I101"/>
    <mergeCell ref="I91:I92"/>
    <mergeCell ref="J91:L91"/>
    <mergeCell ref="M91:O91"/>
    <mergeCell ref="A94:O94"/>
    <mergeCell ref="A95:O95"/>
    <mergeCell ref="A97:O97"/>
    <mergeCell ref="A88:O89"/>
    <mergeCell ref="A91:A92"/>
    <mergeCell ref="B91:B92"/>
    <mergeCell ref="C91:C92"/>
    <mergeCell ref="D91:D92"/>
    <mergeCell ref="E91:E92"/>
    <mergeCell ref="F91:F92"/>
    <mergeCell ref="G91:G92"/>
    <mergeCell ref="H91:H92"/>
    <mergeCell ref="J79:L79"/>
    <mergeCell ref="M79:O79"/>
    <mergeCell ref="A82:O82"/>
    <mergeCell ref="A83:O84"/>
    <mergeCell ref="A86:O86"/>
    <mergeCell ref="A76:O76"/>
    <mergeCell ref="A79:A80"/>
    <mergeCell ref="B79:B80"/>
    <mergeCell ref="C79:C80"/>
    <mergeCell ref="D79:D80"/>
    <mergeCell ref="E79:E80"/>
    <mergeCell ref="F79:F80"/>
    <mergeCell ref="G79:G80"/>
    <mergeCell ref="H79:H80"/>
    <mergeCell ref="I79:I80"/>
    <mergeCell ref="A77:O77"/>
    <mergeCell ref="H71:H72"/>
    <mergeCell ref="I71:I72"/>
    <mergeCell ref="J71:L71"/>
    <mergeCell ref="M71:O71"/>
    <mergeCell ref="A74:O74"/>
    <mergeCell ref="A75:O75"/>
    <mergeCell ref="A67:O67"/>
    <mergeCell ref="A68:O68"/>
    <mergeCell ref="A69:O69"/>
    <mergeCell ref="A71:A72"/>
    <mergeCell ref="B71:B72"/>
    <mergeCell ref="C71:C72"/>
    <mergeCell ref="D71:D72"/>
    <mergeCell ref="E71:E72"/>
    <mergeCell ref="F71:F72"/>
    <mergeCell ref="G71:G72"/>
    <mergeCell ref="G63:G64"/>
    <mergeCell ref="H63:H64"/>
    <mergeCell ref="I63:I64"/>
    <mergeCell ref="J63:L63"/>
    <mergeCell ref="M63:O63"/>
    <mergeCell ref="A66:O66"/>
    <mergeCell ref="A63:A64"/>
    <mergeCell ref="B63:B64"/>
    <mergeCell ref="C63:C64"/>
    <mergeCell ref="D63:D64"/>
    <mergeCell ref="E63:E64"/>
    <mergeCell ref="F63:F64"/>
    <mergeCell ref="J53:L53"/>
    <mergeCell ref="M53:O53"/>
    <mergeCell ref="A56:O56"/>
    <mergeCell ref="A57:O57"/>
    <mergeCell ref="A59:O59"/>
    <mergeCell ref="A60:O60"/>
    <mergeCell ref="A52:O52"/>
    <mergeCell ref="A53:A54"/>
    <mergeCell ref="B53:B54"/>
    <mergeCell ref="C53:C54"/>
    <mergeCell ref="D53:D54"/>
    <mergeCell ref="E53:E54"/>
    <mergeCell ref="F53:F54"/>
    <mergeCell ref="G53:G54"/>
    <mergeCell ref="H53:H54"/>
    <mergeCell ref="I53:I54"/>
    <mergeCell ref="H46:H47"/>
    <mergeCell ref="I46:I47"/>
    <mergeCell ref="J46:L46"/>
    <mergeCell ref="M46:O46"/>
    <mergeCell ref="A50:O50"/>
    <mergeCell ref="A51:O51"/>
    <mergeCell ref="A42:O42"/>
    <mergeCell ref="A43:O43"/>
    <mergeCell ref="A44:O44"/>
    <mergeCell ref="A46:A47"/>
    <mergeCell ref="B46:B47"/>
    <mergeCell ref="C46:C47"/>
    <mergeCell ref="D46:D47"/>
    <mergeCell ref="E46:E47"/>
    <mergeCell ref="F46:F47"/>
    <mergeCell ref="G46:G47"/>
    <mergeCell ref="A36:O36"/>
    <mergeCell ref="A37:O37"/>
    <mergeCell ref="F38:F39"/>
    <mergeCell ref="G38:G39"/>
    <mergeCell ref="H38:H39"/>
    <mergeCell ref="I38:I39"/>
    <mergeCell ref="J38:L38"/>
    <mergeCell ref="M38:O38"/>
    <mergeCell ref="A38:A39"/>
    <mergeCell ref="B38:B39"/>
    <mergeCell ref="C38:C39"/>
    <mergeCell ref="D38:D39"/>
    <mergeCell ref="E38:E39"/>
    <mergeCell ref="H31:H32"/>
    <mergeCell ref="I31:I32"/>
    <mergeCell ref="J31:L31"/>
    <mergeCell ref="M31:O31"/>
    <mergeCell ref="A34:O34"/>
    <mergeCell ref="A35:O35"/>
    <mergeCell ref="A24:O24"/>
    <mergeCell ref="A26:O26"/>
    <mergeCell ref="A28:O28"/>
    <mergeCell ref="A31:A32"/>
    <mergeCell ref="B31:B32"/>
    <mergeCell ref="C31:C32"/>
    <mergeCell ref="D31:D32"/>
    <mergeCell ref="E31:E32"/>
    <mergeCell ref="F31:F32"/>
    <mergeCell ref="G31:G32"/>
    <mergeCell ref="G20:G21"/>
    <mergeCell ref="H20:H21"/>
    <mergeCell ref="I20:I21"/>
    <mergeCell ref="J20:L20"/>
    <mergeCell ref="M20:O20"/>
    <mergeCell ref="A23:O23"/>
    <mergeCell ref="A20:A21"/>
    <mergeCell ref="B20:B21"/>
    <mergeCell ref="C20:C21"/>
    <mergeCell ref="D20:D21"/>
    <mergeCell ref="E20:E21"/>
    <mergeCell ref="F20:F21"/>
    <mergeCell ref="J12:L12"/>
    <mergeCell ref="M12:O12"/>
    <mergeCell ref="A15:O15"/>
    <mergeCell ref="A16:O16"/>
    <mergeCell ref="A17:O17"/>
    <mergeCell ref="A18:O18"/>
    <mergeCell ref="A11:O11"/>
    <mergeCell ref="A12:A13"/>
    <mergeCell ref="B12:B13"/>
    <mergeCell ref="C12:C13"/>
    <mergeCell ref="D12:D13"/>
    <mergeCell ref="E12:E13"/>
    <mergeCell ref="F12:F13"/>
    <mergeCell ref="G12:G13"/>
    <mergeCell ref="H12:H13"/>
    <mergeCell ref="I12:I13"/>
    <mergeCell ref="H5:H6"/>
    <mergeCell ref="I5:I6"/>
    <mergeCell ref="J5:L5"/>
    <mergeCell ref="M5:O5"/>
    <mergeCell ref="A9:O9"/>
    <mergeCell ref="A10:O10"/>
    <mergeCell ref="A1:O1"/>
    <mergeCell ref="A3:O3"/>
    <mergeCell ref="A4:O4"/>
    <mergeCell ref="A5:A6"/>
    <mergeCell ref="B5:B6"/>
    <mergeCell ref="C5:C6"/>
    <mergeCell ref="D5:D6"/>
    <mergeCell ref="E5:E6"/>
    <mergeCell ref="F5:F6"/>
    <mergeCell ref="G5:G6"/>
  </mergeCells>
  <printOptions horizontalCentered="1"/>
  <pageMargins left="0.39370078740157483" right="0.39370078740157483" top="1.5748031496062993" bottom="0.39370078740157483" header="0.19685039370078741" footer="0.19685039370078741"/>
  <pageSetup scale="69" orientation="landscape" r:id="rId1"/>
  <headerFooter scaleWithDoc="0">
    <oddHeader>&amp;C&amp;G</oddHeader>
    <oddFooter>&amp;C&amp;G</oddFooter>
  </headerFooter>
  <legacyDrawingHF r:id="rId2"/>
</worksheet>
</file>

<file path=xl/worksheets/sheet25.xml><?xml version="1.0" encoding="utf-8"?>
<worksheet xmlns="http://schemas.openxmlformats.org/spreadsheetml/2006/main" xmlns:r="http://schemas.openxmlformats.org/officeDocument/2006/relationships">
  <sheetPr>
    <tabColor theme="3" tint="0.79998168889431442"/>
  </sheetPr>
  <dimension ref="B2:L23"/>
  <sheetViews>
    <sheetView showGridLines="0" topLeftCell="A7" zoomScale="80" zoomScaleNormal="80" zoomScaleSheetLayoutView="80" workbookViewId="0">
      <selection activeCell="L10" sqref="L10"/>
    </sheetView>
  </sheetViews>
  <sheetFormatPr baseColWidth="10" defaultColWidth="8.7109375" defaultRowHeight="12.75"/>
  <cols>
    <col min="1" max="1" width="3.5703125" style="368" customWidth="1"/>
    <col min="2" max="2" width="20.85546875" style="368" customWidth="1"/>
    <col min="3" max="3" width="38.140625" style="358" customWidth="1"/>
    <col min="4" max="4" width="11.140625" style="358" customWidth="1"/>
    <col min="5" max="5" width="10.7109375" style="358" customWidth="1"/>
    <col min="6" max="6" width="29.42578125" style="358" customWidth="1"/>
    <col min="7" max="7" width="11.7109375" style="358" customWidth="1"/>
    <col min="8" max="8" width="12.85546875" style="358" customWidth="1"/>
    <col min="9" max="9" width="13.28515625" style="358" customWidth="1"/>
    <col min="10" max="10" width="9.7109375" style="368" customWidth="1"/>
    <col min="11" max="11" width="13.7109375" style="368" customWidth="1"/>
    <col min="12" max="12" width="13.140625" style="368" customWidth="1"/>
    <col min="13" max="16384" width="8.7109375" style="368"/>
  </cols>
  <sheetData>
    <row r="2" spans="2:12" ht="35.1" customHeight="1">
      <c r="B2" s="715" t="s">
        <v>175</v>
      </c>
      <c r="C2" s="716"/>
      <c r="D2" s="716"/>
      <c r="E2" s="716"/>
      <c r="F2" s="716"/>
      <c r="G2" s="716"/>
      <c r="H2" s="716"/>
      <c r="I2" s="716"/>
      <c r="J2" s="716"/>
      <c r="K2" s="716"/>
      <c r="L2" s="717"/>
    </row>
    <row r="3" spans="2:12" ht="7.5" customHeight="1">
      <c r="B3" s="347"/>
      <c r="C3" s="348"/>
      <c r="D3" s="348"/>
      <c r="E3" s="348"/>
      <c r="F3" s="348"/>
      <c r="G3" s="348"/>
      <c r="H3" s="348"/>
      <c r="I3" s="348"/>
      <c r="J3" s="348"/>
      <c r="K3" s="348"/>
      <c r="L3" s="349"/>
    </row>
    <row r="4" spans="2:12" ht="20.100000000000001" customHeight="1">
      <c r="B4" s="718" t="s">
        <v>740</v>
      </c>
      <c r="C4" s="719"/>
      <c r="D4" s="719"/>
      <c r="E4" s="719"/>
      <c r="F4" s="719"/>
      <c r="G4" s="719"/>
      <c r="H4" s="719"/>
      <c r="I4" s="719"/>
      <c r="J4" s="719"/>
      <c r="K4" s="719"/>
      <c r="L4" s="720"/>
    </row>
    <row r="5" spans="2:12" ht="20.100000000000001" customHeight="1">
      <c r="B5" s="721" t="s">
        <v>778</v>
      </c>
      <c r="C5" s="722"/>
      <c r="D5" s="722"/>
      <c r="E5" s="722"/>
      <c r="F5" s="722"/>
      <c r="G5" s="722"/>
      <c r="H5" s="722"/>
      <c r="I5" s="722"/>
      <c r="J5" s="722"/>
      <c r="K5" s="722"/>
      <c r="L5" s="723"/>
    </row>
    <row r="6" spans="2:12" ht="6" customHeight="1">
      <c r="B6" s="350"/>
      <c r="C6" s="367"/>
      <c r="D6" s="367"/>
      <c r="E6" s="367"/>
      <c r="F6" s="367"/>
      <c r="G6" s="367"/>
      <c r="H6" s="367"/>
      <c r="I6" s="367"/>
      <c r="J6" s="348"/>
      <c r="K6" s="348"/>
      <c r="L6" s="349"/>
    </row>
    <row r="7" spans="2:12" ht="29.45" customHeight="1">
      <c r="B7" s="712" t="s">
        <v>741</v>
      </c>
      <c r="C7" s="713"/>
      <c r="D7" s="713"/>
      <c r="E7" s="713"/>
      <c r="F7" s="713"/>
      <c r="G7" s="713"/>
      <c r="H7" s="713"/>
      <c r="I7" s="713"/>
      <c r="J7" s="713"/>
      <c r="K7" s="713"/>
      <c r="L7" s="714"/>
    </row>
    <row r="8" spans="2:12" ht="22.9" customHeight="1">
      <c r="B8" s="712" t="s">
        <v>742</v>
      </c>
      <c r="C8" s="713"/>
      <c r="D8" s="713"/>
      <c r="E8" s="713"/>
      <c r="F8" s="713"/>
      <c r="G8" s="713"/>
      <c r="H8" s="713"/>
      <c r="I8" s="713"/>
      <c r="J8" s="713"/>
      <c r="K8" s="713"/>
      <c r="L8" s="714"/>
    </row>
    <row r="9" spans="2:12" ht="6.75" customHeight="1">
      <c r="B9" s="351"/>
      <c r="C9" s="352"/>
      <c r="D9" s="352"/>
      <c r="E9" s="352"/>
      <c r="F9" s="352"/>
      <c r="G9" s="352"/>
      <c r="H9" s="352"/>
      <c r="I9" s="352"/>
      <c r="J9" s="348"/>
      <c r="K9" s="348"/>
      <c r="L9" s="349"/>
    </row>
    <row r="10" spans="2:12" ht="48" customHeight="1">
      <c r="B10" s="339" t="s">
        <v>128</v>
      </c>
      <c r="C10" s="339" t="s">
        <v>129</v>
      </c>
      <c r="D10" s="339" t="s">
        <v>130</v>
      </c>
      <c r="E10" s="339" t="s">
        <v>131</v>
      </c>
      <c r="F10" s="339" t="s">
        <v>132</v>
      </c>
      <c r="G10" s="339" t="s">
        <v>133</v>
      </c>
      <c r="H10" s="339" t="s">
        <v>134</v>
      </c>
      <c r="I10" s="339" t="s">
        <v>135</v>
      </c>
      <c r="J10" s="339" t="s">
        <v>136</v>
      </c>
      <c r="K10" s="339" t="s">
        <v>170</v>
      </c>
      <c r="L10" s="339" t="s">
        <v>171</v>
      </c>
    </row>
    <row r="11" spans="2:12" ht="128.25" customHeight="1">
      <c r="B11" s="340" t="s">
        <v>743</v>
      </c>
      <c r="C11" s="341" t="s">
        <v>744</v>
      </c>
      <c r="D11" s="341" t="s">
        <v>745</v>
      </c>
      <c r="E11" s="341" t="s">
        <v>746</v>
      </c>
      <c r="F11" s="342" t="s">
        <v>747</v>
      </c>
      <c r="G11" s="342" t="s">
        <v>748</v>
      </c>
      <c r="H11" s="341" t="s">
        <v>749</v>
      </c>
      <c r="I11" s="342" t="s">
        <v>750</v>
      </c>
      <c r="J11" s="353">
        <v>83.4</v>
      </c>
      <c r="K11" s="353" t="s">
        <v>751</v>
      </c>
      <c r="L11" s="354" t="s">
        <v>751</v>
      </c>
    </row>
    <row r="12" spans="2:12" ht="96" customHeight="1">
      <c r="B12" s="340" t="s">
        <v>752</v>
      </c>
      <c r="C12" s="341" t="s">
        <v>753</v>
      </c>
      <c r="D12" s="341" t="s">
        <v>754</v>
      </c>
      <c r="E12" s="341" t="s">
        <v>746</v>
      </c>
      <c r="F12" s="342" t="s">
        <v>755</v>
      </c>
      <c r="G12" s="342" t="s">
        <v>748</v>
      </c>
      <c r="H12" s="341" t="s">
        <v>756</v>
      </c>
      <c r="I12" s="342" t="s">
        <v>757</v>
      </c>
      <c r="J12" s="342">
        <v>0.1</v>
      </c>
      <c r="K12" s="342">
        <v>0.1</v>
      </c>
      <c r="L12" s="343">
        <v>0.2</v>
      </c>
    </row>
    <row r="13" spans="2:12" ht="105" customHeight="1">
      <c r="B13" s="344" t="s">
        <v>758</v>
      </c>
      <c r="C13" s="341" t="s">
        <v>759</v>
      </c>
      <c r="D13" s="341" t="s">
        <v>760</v>
      </c>
      <c r="E13" s="341" t="s">
        <v>746</v>
      </c>
      <c r="F13" s="342" t="s">
        <v>761</v>
      </c>
      <c r="G13" s="342" t="s">
        <v>748</v>
      </c>
      <c r="H13" s="344" t="s">
        <v>762</v>
      </c>
      <c r="I13" s="342" t="s">
        <v>750</v>
      </c>
      <c r="J13" s="355">
        <v>100</v>
      </c>
      <c r="K13" s="355">
        <v>25</v>
      </c>
      <c r="L13" s="354">
        <v>250.6</v>
      </c>
    </row>
    <row r="14" spans="2:12" ht="96" customHeight="1">
      <c r="B14" s="340" t="s">
        <v>763</v>
      </c>
      <c r="C14" s="345" t="s">
        <v>764</v>
      </c>
      <c r="D14" s="345" t="s">
        <v>765</v>
      </c>
      <c r="E14" s="345" t="s">
        <v>766</v>
      </c>
      <c r="F14" s="356" t="s">
        <v>767</v>
      </c>
      <c r="G14" s="356" t="s">
        <v>748</v>
      </c>
      <c r="H14" s="340" t="s">
        <v>762</v>
      </c>
      <c r="I14" s="356" t="s">
        <v>750</v>
      </c>
      <c r="J14" s="356">
        <v>100</v>
      </c>
      <c r="K14" s="356">
        <v>50</v>
      </c>
      <c r="L14" s="354">
        <v>49.6</v>
      </c>
    </row>
    <row r="15" spans="2:12" ht="15">
      <c r="B15" s="357"/>
    </row>
    <row r="16" spans="2:12" ht="30.75" customHeight="1">
      <c r="B16" s="712" t="s">
        <v>768</v>
      </c>
      <c r="C16" s="713"/>
      <c r="D16" s="713"/>
      <c r="E16" s="713"/>
      <c r="F16" s="713"/>
      <c r="G16" s="713"/>
      <c r="H16" s="713"/>
      <c r="I16" s="713"/>
      <c r="J16" s="713"/>
      <c r="K16" s="713"/>
      <c r="L16" s="714"/>
    </row>
    <row r="17" spans="2:12" ht="25.5" customHeight="1">
      <c r="B17" s="712" t="s">
        <v>742</v>
      </c>
      <c r="C17" s="713"/>
      <c r="D17" s="713"/>
      <c r="E17" s="713"/>
      <c r="F17" s="713"/>
      <c r="G17" s="713"/>
      <c r="H17" s="713"/>
      <c r="I17" s="713"/>
      <c r="J17" s="713"/>
      <c r="K17" s="713"/>
      <c r="L17" s="714"/>
    </row>
    <row r="18" spans="2:12">
      <c r="B18" s="351"/>
      <c r="C18" s="352"/>
      <c r="D18" s="352"/>
      <c r="E18" s="352"/>
      <c r="F18" s="352"/>
      <c r="G18" s="352"/>
      <c r="H18" s="352"/>
      <c r="I18" s="352"/>
      <c r="J18" s="348"/>
      <c r="K18" s="348"/>
      <c r="L18" s="349"/>
    </row>
    <row r="19" spans="2:12" ht="60" customHeight="1">
      <c r="B19" s="339" t="s">
        <v>128</v>
      </c>
      <c r="C19" s="339" t="s">
        <v>129</v>
      </c>
      <c r="D19" s="339" t="s">
        <v>130</v>
      </c>
      <c r="E19" s="339" t="s">
        <v>131</v>
      </c>
      <c r="F19" s="339" t="s">
        <v>132</v>
      </c>
      <c r="G19" s="339" t="s">
        <v>133</v>
      </c>
      <c r="H19" s="339" t="s">
        <v>134</v>
      </c>
      <c r="I19" s="339" t="s">
        <v>135</v>
      </c>
      <c r="J19" s="339" t="s">
        <v>136</v>
      </c>
      <c r="K19" s="339" t="s">
        <v>170</v>
      </c>
      <c r="L19" s="339" t="s">
        <v>171</v>
      </c>
    </row>
    <row r="20" spans="2:12" s="358" customFormat="1" ht="114" customHeight="1">
      <c r="B20" s="359" t="s">
        <v>769</v>
      </c>
      <c r="C20" s="346" t="s">
        <v>770</v>
      </c>
      <c r="D20" s="346" t="s">
        <v>765</v>
      </c>
      <c r="E20" s="346" t="s">
        <v>766</v>
      </c>
      <c r="F20" s="343" t="s">
        <v>771</v>
      </c>
      <c r="G20" s="343" t="s">
        <v>748</v>
      </c>
      <c r="H20" s="346" t="s">
        <v>762</v>
      </c>
      <c r="I20" s="343" t="s">
        <v>750</v>
      </c>
      <c r="J20" s="343">
        <v>2.6</v>
      </c>
      <c r="K20" s="343">
        <v>2.6</v>
      </c>
      <c r="L20" s="343">
        <v>2.6</v>
      </c>
    </row>
    <row r="21" spans="2:12" s="358" customFormat="1" ht="97.5" customHeight="1">
      <c r="B21" s="359" t="s">
        <v>772</v>
      </c>
      <c r="C21" s="346" t="s">
        <v>773</v>
      </c>
      <c r="D21" s="346" t="s">
        <v>765</v>
      </c>
      <c r="E21" s="346" t="s">
        <v>766</v>
      </c>
      <c r="F21" s="343" t="s">
        <v>774</v>
      </c>
      <c r="G21" s="343" t="s">
        <v>748</v>
      </c>
      <c r="H21" s="346" t="s">
        <v>762</v>
      </c>
      <c r="I21" s="343" t="s">
        <v>750</v>
      </c>
      <c r="J21" s="343">
        <v>0</v>
      </c>
      <c r="K21" s="343">
        <v>0</v>
      </c>
      <c r="L21" s="343">
        <v>0</v>
      </c>
    </row>
    <row r="22" spans="2:12" ht="101.25" customHeight="1">
      <c r="B22" s="359" t="s">
        <v>775</v>
      </c>
      <c r="C22" s="346" t="s">
        <v>776</v>
      </c>
      <c r="D22" s="346" t="s">
        <v>765</v>
      </c>
      <c r="E22" s="346" t="s">
        <v>766</v>
      </c>
      <c r="F22" s="343" t="s">
        <v>777</v>
      </c>
      <c r="G22" s="343" t="s">
        <v>748</v>
      </c>
      <c r="H22" s="346" t="s">
        <v>762</v>
      </c>
      <c r="I22" s="343" t="s">
        <v>750</v>
      </c>
      <c r="J22" s="343">
        <v>97.4</v>
      </c>
      <c r="K22" s="343">
        <v>97.4</v>
      </c>
      <c r="L22" s="343">
        <v>97.4</v>
      </c>
    </row>
    <row r="23" spans="2:12" ht="100.5" customHeight="1">
      <c r="B23" s="340" t="s">
        <v>763</v>
      </c>
      <c r="C23" s="345" t="s">
        <v>764</v>
      </c>
      <c r="D23" s="345" t="s">
        <v>765</v>
      </c>
      <c r="E23" s="345" t="s">
        <v>766</v>
      </c>
      <c r="F23" s="356" t="s">
        <v>767</v>
      </c>
      <c r="G23" s="356" t="s">
        <v>748</v>
      </c>
      <c r="H23" s="345" t="s">
        <v>762</v>
      </c>
      <c r="I23" s="356" t="s">
        <v>750</v>
      </c>
      <c r="J23" s="356">
        <v>0</v>
      </c>
      <c r="K23" s="356">
        <v>0</v>
      </c>
      <c r="L23" s="354">
        <v>0</v>
      </c>
    </row>
  </sheetData>
  <mergeCells count="7">
    <mergeCell ref="B17:L17"/>
    <mergeCell ref="B2:L2"/>
    <mergeCell ref="B4:L4"/>
    <mergeCell ref="B5:L5"/>
    <mergeCell ref="B7:L7"/>
    <mergeCell ref="B8:L8"/>
    <mergeCell ref="B16:L16"/>
  </mergeCells>
  <conditionalFormatting sqref="B5:B6">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70" orientation="landscape" r:id="rId1"/>
  <headerFooter scaleWithDoc="0">
    <oddHeader>&amp;C&amp;G</oddHeader>
    <oddFooter>&amp;C&amp;G</oddFooter>
  </headerFooter>
  <rowBreaks count="2" manualBreakCount="2">
    <brk id="15" max="16383" man="1"/>
    <brk id="23" max="12" man="1"/>
  </rowBreaks>
  <legacyDrawingHF r:id="rId2"/>
</worksheet>
</file>

<file path=xl/worksheets/sheet26.xml><?xml version="1.0" encoding="utf-8"?>
<worksheet xmlns="http://schemas.openxmlformats.org/spreadsheetml/2006/main" xmlns:r="http://schemas.openxmlformats.org/officeDocument/2006/relationships">
  <sheetPr>
    <tabColor theme="3" tint="0.79998168889431442"/>
  </sheetPr>
  <dimension ref="A1:G18"/>
  <sheetViews>
    <sheetView showGridLines="0" workbookViewId="0">
      <selection activeCell="F23" sqref="F23"/>
    </sheetView>
  </sheetViews>
  <sheetFormatPr baseColWidth="10" defaultColWidth="11.42578125" defaultRowHeight="12.75"/>
  <cols>
    <col min="1" max="1" width="35.7109375" style="8" customWidth="1"/>
    <col min="2" max="2" width="16.28515625" style="8" customWidth="1"/>
    <col min="3" max="3" width="15" style="8" customWidth="1"/>
    <col min="4" max="4" width="19" style="8" customWidth="1"/>
    <col min="5" max="5" width="15.7109375" style="8" customWidth="1"/>
    <col min="6" max="6" width="45.7109375" style="8" customWidth="1"/>
    <col min="7" max="16384" width="11.42578125" style="8"/>
  </cols>
  <sheetData>
    <row r="1" spans="1:7" ht="35.1" customHeight="1">
      <c r="A1" s="494" t="s">
        <v>77</v>
      </c>
      <c r="B1" s="495"/>
      <c r="C1" s="495"/>
      <c r="D1" s="495"/>
      <c r="E1" s="495"/>
      <c r="F1" s="496"/>
    </row>
    <row r="2" spans="1:7" ht="5.25" customHeight="1"/>
    <row r="3" spans="1:7" ht="20.100000000000001" customHeight="1">
      <c r="A3" s="497" t="s">
        <v>290</v>
      </c>
      <c r="B3" s="498"/>
      <c r="C3" s="498"/>
      <c r="D3" s="498"/>
      <c r="E3" s="498"/>
      <c r="F3" s="499"/>
    </row>
    <row r="4" spans="1:7" ht="20.100000000000001" customHeight="1">
      <c r="A4" s="497" t="s">
        <v>292</v>
      </c>
      <c r="B4" s="498"/>
      <c r="C4" s="498"/>
      <c r="D4" s="498"/>
      <c r="E4" s="498"/>
      <c r="F4" s="499"/>
    </row>
    <row r="5" spans="1:7" ht="34.9" customHeight="1">
      <c r="A5" s="730" t="s">
        <v>109</v>
      </c>
      <c r="B5" s="731"/>
      <c r="C5" s="731"/>
      <c r="D5" s="731"/>
      <c r="E5" s="731"/>
      <c r="F5" s="732"/>
      <c r="G5" s="13"/>
    </row>
    <row r="6" spans="1:7" ht="34.9" customHeight="1">
      <c r="A6" s="112" t="s">
        <v>88</v>
      </c>
      <c r="B6" s="734" t="s">
        <v>22</v>
      </c>
      <c r="C6" s="735"/>
      <c r="D6" s="738" t="s">
        <v>89</v>
      </c>
      <c r="E6" s="735"/>
      <c r="F6" s="29" t="s">
        <v>91</v>
      </c>
    </row>
    <row r="7" spans="1:7" ht="18" customHeight="1">
      <c r="A7" s="113">
        <v>2375343270</v>
      </c>
      <c r="B7" s="736">
        <v>2564697412.8499999</v>
      </c>
      <c r="C7" s="737"/>
      <c r="D7" s="739">
        <f>+B7-A7</f>
        <v>189354142.8499999</v>
      </c>
      <c r="E7" s="740"/>
      <c r="F7" s="114">
        <f>((B7/A7)-1)*100</f>
        <v>7.9716538338477694</v>
      </c>
    </row>
    <row r="8" spans="1:7" ht="9" customHeight="1">
      <c r="A8" s="115"/>
      <c r="B8" s="115"/>
      <c r="C8" s="115"/>
      <c r="D8" s="116"/>
      <c r="E8" s="116"/>
      <c r="F8" s="117"/>
    </row>
    <row r="9" spans="1:7" ht="12" customHeight="1">
      <c r="A9" s="492" t="s">
        <v>113</v>
      </c>
      <c r="B9" s="492" t="s">
        <v>88</v>
      </c>
      <c r="C9" s="492" t="s">
        <v>22</v>
      </c>
      <c r="D9" s="492" t="s">
        <v>48</v>
      </c>
      <c r="E9" s="492" t="s">
        <v>87</v>
      </c>
      <c r="F9" s="118"/>
    </row>
    <row r="10" spans="1:7" ht="12" customHeight="1">
      <c r="A10" s="733"/>
      <c r="B10" s="733"/>
      <c r="C10" s="733"/>
      <c r="D10" s="733"/>
      <c r="E10" s="733"/>
      <c r="F10" s="119" t="s">
        <v>114</v>
      </c>
    </row>
    <row r="11" spans="1:7" ht="12" customHeight="1">
      <c r="A11" s="493"/>
      <c r="B11" s="493"/>
      <c r="C11" s="493"/>
      <c r="D11" s="493"/>
      <c r="E11" s="493"/>
      <c r="F11" s="120"/>
    </row>
    <row r="12" spans="1:7" ht="16.899999999999999" customHeight="1">
      <c r="A12" s="724"/>
      <c r="B12" s="727"/>
      <c r="C12" s="727"/>
      <c r="D12" s="727"/>
      <c r="E12" s="727"/>
      <c r="F12" s="121"/>
    </row>
    <row r="13" spans="1:7" ht="16.899999999999999" customHeight="1">
      <c r="A13" s="725"/>
      <c r="B13" s="728"/>
      <c r="C13" s="728"/>
      <c r="D13" s="728"/>
      <c r="E13" s="728"/>
      <c r="F13" s="122"/>
    </row>
    <row r="14" spans="1:7" ht="16.899999999999999" customHeight="1">
      <c r="A14" s="726"/>
      <c r="B14" s="729"/>
      <c r="C14" s="729"/>
      <c r="D14" s="729"/>
      <c r="E14" s="729"/>
      <c r="F14" s="123"/>
    </row>
    <row r="15" spans="1:7">
      <c r="A15" s="30"/>
    </row>
    <row r="16" spans="1:7">
      <c r="A16" s="30"/>
    </row>
    <row r="17" spans="1:2">
      <c r="A17" s="31"/>
      <c r="B17" s="32"/>
    </row>
    <row r="18" spans="1:2">
      <c r="A18" s="33"/>
      <c r="B18" s="35"/>
    </row>
  </sheetData>
  <mergeCells count="18">
    <mergeCell ref="A1:F1"/>
    <mergeCell ref="A3:F3"/>
    <mergeCell ref="A4:F4"/>
    <mergeCell ref="A5:F5"/>
    <mergeCell ref="A9:A11"/>
    <mergeCell ref="B6:C6"/>
    <mergeCell ref="B7:C7"/>
    <mergeCell ref="D6:E6"/>
    <mergeCell ref="D7:E7"/>
    <mergeCell ref="B9:B11"/>
    <mergeCell ref="C9:C11"/>
    <mergeCell ref="D9:D11"/>
    <mergeCell ref="E9:E11"/>
    <mergeCell ref="A12:A14"/>
    <mergeCell ref="B12:B14"/>
    <mergeCell ref="C12:C14"/>
    <mergeCell ref="D12:D14"/>
    <mergeCell ref="E12:E14"/>
  </mergeCells>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sheetPr>
    <tabColor theme="3" tint="0.79998168889431442"/>
  </sheetPr>
  <dimension ref="A1:E18"/>
  <sheetViews>
    <sheetView showGridLines="0" topLeftCell="A4" workbookViewId="0">
      <selection activeCell="C11" sqref="C11"/>
    </sheetView>
  </sheetViews>
  <sheetFormatPr baseColWidth="10" defaultColWidth="11.42578125" defaultRowHeight="12.75"/>
  <cols>
    <col min="1" max="1" width="35.7109375" style="8" customWidth="1"/>
    <col min="2" max="2" width="19" style="8" customWidth="1"/>
    <col min="3" max="3" width="16.140625" style="8" customWidth="1"/>
    <col min="4" max="4" width="20.7109375" style="8" customWidth="1"/>
    <col min="5" max="5" width="45.7109375" style="8" customWidth="1"/>
    <col min="6" max="16384" width="11.42578125" style="8"/>
  </cols>
  <sheetData>
    <row r="1" spans="1:5" ht="35.1" customHeight="1">
      <c r="A1" s="494" t="s">
        <v>74</v>
      </c>
      <c r="B1" s="495"/>
      <c r="C1" s="495"/>
      <c r="D1" s="495"/>
      <c r="E1" s="496"/>
    </row>
    <row r="2" spans="1:5" ht="6.75" customHeight="1"/>
    <row r="3" spans="1:5" ht="20.100000000000001" customHeight="1">
      <c r="A3" s="497" t="s">
        <v>290</v>
      </c>
      <c r="B3" s="498"/>
      <c r="C3" s="498"/>
      <c r="D3" s="498"/>
      <c r="E3" s="499"/>
    </row>
    <row r="4" spans="1:5" ht="20.100000000000001" customHeight="1">
      <c r="A4" s="497" t="s">
        <v>292</v>
      </c>
      <c r="B4" s="498"/>
      <c r="C4" s="498"/>
      <c r="D4" s="498"/>
      <c r="E4" s="499"/>
    </row>
    <row r="5" spans="1:5" ht="25.15" customHeight="1">
      <c r="A5" s="492" t="s">
        <v>90</v>
      </c>
      <c r="B5" s="510" t="s">
        <v>19</v>
      </c>
      <c r="C5" s="517"/>
      <c r="D5" s="741" t="s">
        <v>127</v>
      </c>
      <c r="E5" s="492" t="s">
        <v>12</v>
      </c>
    </row>
    <row r="6" spans="1:5" ht="19.5" customHeight="1">
      <c r="A6" s="493"/>
      <c r="B6" s="101" t="s">
        <v>95</v>
      </c>
      <c r="C6" s="101" t="s">
        <v>20</v>
      </c>
      <c r="D6" s="742"/>
      <c r="E6" s="493"/>
    </row>
    <row r="7" spans="1:5" s="18" customFormat="1" ht="57" customHeight="1">
      <c r="A7" s="191" t="s">
        <v>779</v>
      </c>
      <c r="B7" s="191" t="s">
        <v>781</v>
      </c>
      <c r="C7" s="420">
        <v>170</v>
      </c>
      <c r="D7" s="421">
        <v>7500000</v>
      </c>
      <c r="E7" s="191" t="s">
        <v>785</v>
      </c>
    </row>
    <row r="8" spans="1:5" s="18" customFormat="1" ht="45.6" customHeight="1">
      <c r="A8" s="191" t="s">
        <v>780</v>
      </c>
      <c r="B8" s="191" t="s">
        <v>782</v>
      </c>
      <c r="C8" s="420">
        <v>14801</v>
      </c>
      <c r="D8" s="421">
        <v>2499991.9916000003</v>
      </c>
      <c r="E8" s="191" t="s">
        <v>786</v>
      </c>
    </row>
    <row r="9" spans="1:5" s="18" customFormat="1" ht="43.15" customHeight="1">
      <c r="A9" s="191" t="s">
        <v>780</v>
      </c>
      <c r="B9" s="191" t="s">
        <v>782</v>
      </c>
      <c r="C9" s="420">
        <v>2160</v>
      </c>
      <c r="D9" s="421">
        <v>392834</v>
      </c>
      <c r="E9" s="191" t="s">
        <v>787</v>
      </c>
    </row>
    <row r="10" spans="1:5" s="18" customFormat="1" ht="43.9" customHeight="1">
      <c r="A10" s="191" t="s">
        <v>780</v>
      </c>
      <c r="B10" s="191" t="s">
        <v>783</v>
      </c>
      <c r="C10" s="420">
        <v>30</v>
      </c>
      <c r="D10" s="421">
        <v>398805.01</v>
      </c>
      <c r="E10" s="191" t="s">
        <v>788</v>
      </c>
    </row>
    <row r="11" spans="1:5" s="18" customFormat="1" ht="46.9" customHeight="1">
      <c r="A11" s="191" t="s">
        <v>780</v>
      </c>
      <c r="B11" s="191" t="s">
        <v>784</v>
      </c>
      <c r="C11" s="420">
        <v>2050</v>
      </c>
      <c r="D11" s="421">
        <v>4653264.92</v>
      </c>
      <c r="E11" s="191" t="s">
        <v>789</v>
      </c>
    </row>
    <row r="12" spans="1:5" s="18" customFormat="1" ht="15" customHeight="1">
      <c r="A12" s="191"/>
      <c r="B12" s="191"/>
      <c r="C12" s="191"/>
      <c r="D12" s="191"/>
      <c r="E12" s="107"/>
    </row>
    <row r="13" spans="1:5" s="18" customFormat="1" ht="15" customHeight="1">
      <c r="A13" s="422" t="s">
        <v>422</v>
      </c>
      <c r="B13" s="423"/>
      <c r="C13" s="423"/>
      <c r="D13" s="424">
        <f>SUM(D7:D12)</f>
        <v>15444895.921599999</v>
      </c>
      <c r="E13" s="425"/>
    </row>
    <row r="14" spans="1:5" ht="15" customHeight="1">
      <c r="A14" s="110"/>
      <c r="B14" s="110"/>
      <c r="C14" s="110"/>
      <c r="D14" s="110"/>
      <c r="E14" s="111"/>
    </row>
    <row r="15" spans="1:5">
      <c r="A15" s="30"/>
      <c r="B15" s="18"/>
      <c r="C15" s="18"/>
      <c r="D15" s="18"/>
    </row>
    <row r="17" spans="1:5">
      <c r="A17" s="31"/>
      <c r="C17" s="32"/>
      <c r="D17" s="32"/>
      <c r="E17" s="32"/>
    </row>
    <row r="18" spans="1:5">
      <c r="A18" s="33"/>
      <c r="C18" s="35"/>
      <c r="D18" s="35"/>
      <c r="E18" s="35"/>
    </row>
  </sheetData>
  <mergeCells count="7">
    <mergeCell ref="A5:A6"/>
    <mergeCell ref="B5:C5"/>
    <mergeCell ref="E5:E6"/>
    <mergeCell ref="A1:E1"/>
    <mergeCell ref="A3:E3"/>
    <mergeCell ref="A4:E4"/>
    <mergeCell ref="D5:D6"/>
  </mergeCells>
  <phoneticPr fontId="0" type="noConversion"/>
  <conditionalFormatting sqref="A4">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sheetPr>
    <tabColor theme="3" tint="0.79998168889431442"/>
  </sheetPr>
  <dimension ref="A1:F26"/>
  <sheetViews>
    <sheetView showGridLines="0" topLeftCell="A7" workbookViewId="0">
      <selection activeCell="F23" sqref="F23"/>
    </sheetView>
  </sheetViews>
  <sheetFormatPr baseColWidth="10" defaultColWidth="11.42578125" defaultRowHeight="12.75"/>
  <cols>
    <col min="1" max="1" width="40.7109375" style="8" customWidth="1"/>
    <col min="2" max="3" width="13.7109375" style="8" customWidth="1"/>
    <col min="4" max="4" width="16.28515625" style="8" customWidth="1"/>
    <col min="5" max="5" width="13.7109375" style="8" customWidth="1"/>
    <col min="6" max="6" width="45.7109375" style="8" customWidth="1"/>
    <col min="7" max="16384" width="11.42578125" style="8"/>
  </cols>
  <sheetData>
    <row r="1" spans="1:6" ht="35.1" customHeight="1">
      <c r="A1" s="494" t="s">
        <v>76</v>
      </c>
      <c r="B1" s="495"/>
      <c r="C1" s="495"/>
      <c r="D1" s="495"/>
      <c r="E1" s="495"/>
      <c r="F1" s="496"/>
    </row>
    <row r="2" spans="1:6" ht="6.75" customHeight="1"/>
    <row r="3" spans="1:6" ht="20.100000000000001" customHeight="1">
      <c r="A3" s="497" t="s">
        <v>290</v>
      </c>
      <c r="B3" s="498"/>
      <c r="C3" s="498"/>
      <c r="D3" s="498"/>
      <c r="E3" s="498"/>
      <c r="F3" s="499"/>
    </row>
    <row r="4" spans="1:6" ht="20.100000000000001" customHeight="1">
      <c r="A4" s="497" t="s">
        <v>292</v>
      </c>
      <c r="B4" s="498"/>
      <c r="C4" s="498"/>
      <c r="D4" s="498"/>
      <c r="E4" s="498"/>
      <c r="F4" s="499"/>
    </row>
    <row r="5" spans="1:6" ht="25.15" customHeight="1">
      <c r="A5" s="492" t="s">
        <v>26</v>
      </c>
      <c r="B5" s="510" t="s">
        <v>110</v>
      </c>
      <c r="C5" s="511"/>
      <c r="D5" s="511"/>
      <c r="E5" s="517"/>
      <c r="F5" s="492" t="s">
        <v>21</v>
      </c>
    </row>
    <row r="6" spans="1:6" ht="31.5" customHeight="1">
      <c r="A6" s="493"/>
      <c r="B6" s="101" t="s">
        <v>29</v>
      </c>
      <c r="C6" s="101" t="s">
        <v>28</v>
      </c>
      <c r="D6" s="101" t="s">
        <v>25</v>
      </c>
      <c r="E6" s="101" t="s">
        <v>27</v>
      </c>
      <c r="F6" s="493"/>
    </row>
    <row r="7" spans="1:6" ht="18" customHeight="1">
      <c r="A7" s="102" t="s">
        <v>0</v>
      </c>
      <c r="B7" s="102" t="s">
        <v>1</v>
      </c>
      <c r="C7" s="102" t="s">
        <v>2</v>
      </c>
      <c r="D7" s="102" t="s">
        <v>6</v>
      </c>
      <c r="E7" s="102" t="s">
        <v>3</v>
      </c>
      <c r="F7" s="102" t="s">
        <v>4</v>
      </c>
    </row>
    <row r="8" spans="1:6" ht="18" customHeight="1">
      <c r="A8" s="106"/>
      <c r="B8" s="106"/>
      <c r="C8" s="106"/>
      <c r="D8" s="106"/>
      <c r="E8" s="106"/>
      <c r="F8" s="107"/>
    </row>
    <row r="9" spans="1:6" ht="18" customHeight="1">
      <c r="A9" s="106"/>
      <c r="B9" s="106"/>
      <c r="C9" s="106"/>
      <c r="D9" s="106"/>
      <c r="E9" s="106"/>
      <c r="F9" s="107"/>
    </row>
    <row r="10" spans="1:6" ht="18" customHeight="1">
      <c r="A10" s="106"/>
      <c r="B10" s="106"/>
      <c r="C10" s="106"/>
      <c r="D10" s="106"/>
      <c r="E10" s="106"/>
      <c r="F10" s="107"/>
    </row>
    <row r="11" spans="1:6" ht="18" customHeight="1">
      <c r="A11" s="106"/>
      <c r="B11" s="106"/>
      <c r="C11" s="106"/>
      <c r="D11" s="106"/>
      <c r="E11" s="106"/>
      <c r="F11" s="107"/>
    </row>
    <row r="12" spans="1:6" ht="18" customHeight="1">
      <c r="A12" s="106"/>
      <c r="B12" s="106"/>
      <c r="C12" s="106"/>
      <c r="D12" s="106"/>
      <c r="E12" s="106"/>
      <c r="F12" s="107"/>
    </row>
    <row r="13" spans="1:6" ht="18" customHeight="1">
      <c r="A13" s="106"/>
      <c r="B13" s="106"/>
      <c r="C13" s="106"/>
      <c r="D13" s="106"/>
      <c r="E13" s="106"/>
      <c r="F13" s="107"/>
    </row>
    <row r="14" spans="1:6" ht="18" customHeight="1">
      <c r="A14" s="106"/>
      <c r="B14" s="106"/>
      <c r="C14" s="106"/>
      <c r="D14" s="106"/>
      <c r="E14" s="106"/>
      <c r="F14" s="107"/>
    </row>
    <row r="15" spans="1:6" ht="18" customHeight="1">
      <c r="A15" s="106"/>
      <c r="B15" s="106"/>
      <c r="C15" s="106"/>
      <c r="D15" s="106"/>
      <c r="E15" s="106"/>
      <c r="F15" s="107"/>
    </row>
    <row r="16" spans="1:6" ht="18" customHeight="1">
      <c r="A16" s="108"/>
      <c r="B16" s="108"/>
      <c r="C16" s="108"/>
      <c r="D16" s="108"/>
      <c r="E16" s="108"/>
      <c r="F16" s="109"/>
    </row>
    <row r="17" spans="1:6" ht="18" customHeight="1">
      <c r="A17" s="108"/>
      <c r="B17" s="108"/>
      <c r="C17" s="108"/>
      <c r="D17" s="108"/>
      <c r="E17" s="108"/>
      <c r="F17" s="109"/>
    </row>
    <row r="18" spans="1:6" ht="18" customHeight="1">
      <c r="A18" s="108"/>
      <c r="B18" s="108"/>
      <c r="C18" s="108"/>
      <c r="D18" s="108"/>
      <c r="E18" s="108"/>
      <c r="F18" s="109"/>
    </row>
    <row r="19" spans="1:6" ht="18" customHeight="1">
      <c r="A19" s="108"/>
      <c r="B19" s="108"/>
      <c r="C19" s="108"/>
      <c r="D19" s="108"/>
      <c r="E19" s="108"/>
      <c r="F19" s="109"/>
    </row>
    <row r="20" spans="1:6" ht="18" customHeight="1">
      <c r="A20" s="108"/>
      <c r="B20" s="108"/>
      <c r="C20" s="108"/>
      <c r="D20" s="108"/>
      <c r="E20" s="108"/>
      <c r="F20" s="109"/>
    </row>
    <row r="21" spans="1:6" ht="18" customHeight="1">
      <c r="A21" s="108"/>
      <c r="B21" s="108"/>
      <c r="C21" s="108"/>
      <c r="D21" s="108"/>
      <c r="E21" s="108"/>
      <c r="F21" s="109"/>
    </row>
    <row r="22" spans="1:6" ht="18" customHeight="1">
      <c r="A22" s="108"/>
      <c r="B22" s="108"/>
      <c r="C22" s="108"/>
      <c r="D22" s="108"/>
      <c r="E22" s="108"/>
      <c r="F22" s="109"/>
    </row>
    <row r="23" spans="1:6" ht="18" customHeight="1">
      <c r="A23" s="110" t="s">
        <v>75</v>
      </c>
      <c r="B23" s="108"/>
      <c r="C23" s="108"/>
      <c r="D23" s="108"/>
      <c r="E23" s="108"/>
      <c r="F23" s="109"/>
    </row>
    <row r="24" spans="1:6">
      <c r="A24" s="30"/>
      <c r="B24" s="18"/>
      <c r="C24" s="18"/>
      <c r="D24" s="18"/>
      <c r="E24" s="18"/>
    </row>
    <row r="25" spans="1:6">
      <c r="A25" s="31"/>
      <c r="D25" s="32"/>
      <c r="F25" s="32"/>
    </row>
    <row r="26" spans="1:6">
      <c r="A26" s="33"/>
      <c r="D26" s="35"/>
      <c r="F26" s="35"/>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29.xml><?xml version="1.0" encoding="utf-8"?>
<worksheet xmlns="http://schemas.openxmlformats.org/spreadsheetml/2006/main" xmlns:r="http://schemas.openxmlformats.org/officeDocument/2006/relationships">
  <sheetPr>
    <tabColor theme="3" tint="0.79998168889431442"/>
  </sheetPr>
  <dimension ref="A1:G29"/>
  <sheetViews>
    <sheetView showGridLines="0" zoomScaleSheetLayoutView="50" workbookViewId="0">
      <selection activeCell="K9" sqref="K9"/>
    </sheetView>
  </sheetViews>
  <sheetFormatPr baseColWidth="10" defaultColWidth="9.140625" defaultRowHeight="12.75"/>
  <cols>
    <col min="1" max="1" width="30.7109375" style="8" customWidth="1"/>
    <col min="2" max="2" width="17.7109375" style="8" customWidth="1"/>
    <col min="3" max="4" width="25.7109375" style="8" customWidth="1"/>
    <col min="5" max="5" width="15.7109375" style="8" customWidth="1"/>
    <col min="6" max="6" width="11.42578125" style="8" customWidth="1"/>
    <col min="7" max="7" width="20.7109375" style="8" customWidth="1"/>
    <col min="8" max="16384" width="9.140625" style="8"/>
  </cols>
  <sheetData>
    <row r="1" spans="1:7" ht="35.1" customHeight="1">
      <c r="A1" s="494" t="s">
        <v>78</v>
      </c>
      <c r="B1" s="495"/>
      <c r="C1" s="495"/>
      <c r="D1" s="495"/>
      <c r="E1" s="495"/>
      <c r="F1" s="495"/>
      <c r="G1" s="496"/>
    </row>
    <row r="2" spans="1:7" s="83" customFormat="1" ht="8.25" customHeight="1">
      <c r="A2" s="82"/>
      <c r="B2" s="82"/>
      <c r="C2" s="82"/>
      <c r="D2" s="82"/>
      <c r="E2" s="82"/>
      <c r="F2" s="82"/>
      <c r="G2" s="82"/>
    </row>
    <row r="3" spans="1:7" s="83" customFormat="1" ht="19.5" customHeight="1">
      <c r="A3" s="497" t="s">
        <v>290</v>
      </c>
      <c r="B3" s="498"/>
      <c r="C3" s="498"/>
      <c r="D3" s="498"/>
      <c r="E3" s="498"/>
      <c r="F3" s="498"/>
      <c r="G3" s="499"/>
    </row>
    <row r="4" spans="1:7" s="83" customFormat="1" ht="19.5" customHeight="1">
      <c r="A4" s="497" t="s">
        <v>292</v>
      </c>
      <c r="B4" s="498"/>
      <c r="C4" s="498"/>
      <c r="D4" s="498"/>
      <c r="E4" s="498"/>
      <c r="F4" s="498"/>
      <c r="G4" s="499"/>
    </row>
    <row r="5" spans="1:7" ht="25.15" customHeight="1">
      <c r="A5" s="492" t="s">
        <v>431</v>
      </c>
      <c r="B5" s="492" t="s">
        <v>31</v>
      </c>
      <c r="C5" s="492" t="s">
        <v>14</v>
      </c>
      <c r="D5" s="492" t="s">
        <v>15</v>
      </c>
      <c r="E5" s="510" t="s">
        <v>19</v>
      </c>
      <c r="F5" s="517"/>
      <c r="G5" s="492" t="s">
        <v>127</v>
      </c>
    </row>
    <row r="6" spans="1:7" s="84" customFormat="1" ht="25.15" customHeight="1">
      <c r="A6" s="493"/>
      <c r="B6" s="493"/>
      <c r="C6" s="493"/>
      <c r="D6" s="493"/>
      <c r="E6" s="101" t="s">
        <v>95</v>
      </c>
      <c r="F6" s="101" t="s">
        <v>20</v>
      </c>
      <c r="G6" s="493"/>
    </row>
    <row r="7" spans="1:7" ht="15" customHeight="1">
      <c r="A7" s="102"/>
      <c r="B7" s="102"/>
      <c r="C7" s="102"/>
      <c r="D7" s="102"/>
      <c r="E7" s="102"/>
      <c r="F7" s="102"/>
      <c r="G7" s="102"/>
    </row>
    <row r="8" spans="1:7" ht="15" customHeight="1">
      <c r="A8" s="103"/>
      <c r="B8" s="103"/>
      <c r="C8" s="103"/>
      <c r="D8" s="103"/>
      <c r="E8" s="103"/>
      <c r="F8" s="103"/>
      <c r="G8" s="103"/>
    </row>
    <row r="9" spans="1:7" ht="15" customHeight="1">
      <c r="A9" s="103"/>
      <c r="B9" s="103"/>
      <c r="C9" s="103"/>
      <c r="D9" s="103"/>
      <c r="E9" s="103"/>
      <c r="F9" s="103"/>
      <c r="G9" s="103"/>
    </row>
    <row r="10" spans="1:7" ht="15" customHeight="1">
      <c r="A10" s="103"/>
      <c r="B10" s="103"/>
      <c r="C10" s="103"/>
      <c r="D10" s="103"/>
      <c r="E10" s="103"/>
      <c r="F10" s="103"/>
      <c r="G10" s="103"/>
    </row>
    <row r="11" spans="1:7" ht="15" customHeight="1">
      <c r="A11" s="103"/>
      <c r="B11" s="103"/>
      <c r="C11" s="103"/>
      <c r="D11" s="103"/>
      <c r="E11" s="103"/>
      <c r="F11" s="103"/>
      <c r="G11" s="103"/>
    </row>
    <row r="12" spans="1:7" ht="15" customHeight="1">
      <c r="A12" s="103"/>
      <c r="B12" s="103"/>
      <c r="C12" s="103"/>
      <c r="D12" s="103"/>
      <c r="E12" s="103"/>
      <c r="F12" s="103"/>
      <c r="G12" s="103"/>
    </row>
    <row r="13" spans="1:7" ht="15" customHeight="1">
      <c r="A13" s="103"/>
      <c r="B13" s="103"/>
      <c r="C13" s="103"/>
      <c r="D13" s="103"/>
      <c r="E13" s="103"/>
      <c r="F13" s="103"/>
      <c r="G13" s="103"/>
    </row>
    <row r="14" spans="1:7" ht="15" customHeight="1">
      <c r="A14" s="103"/>
      <c r="B14" s="103"/>
      <c r="C14" s="103"/>
      <c r="D14" s="103"/>
      <c r="E14" s="103"/>
      <c r="F14" s="103"/>
      <c r="G14" s="103"/>
    </row>
    <row r="15" spans="1:7" ht="15" customHeight="1">
      <c r="A15" s="103"/>
      <c r="B15" s="103"/>
      <c r="C15" s="103"/>
      <c r="D15" s="103"/>
      <c r="E15" s="103"/>
      <c r="F15" s="103"/>
      <c r="G15" s="103"/>
    </row>
    <row r="16" spans="1:7" ht="15" customHeight="1">
      <c r="A16" s="103"/>
      <c r="B16" s="103"/>
      <c r="C16" s="103"/>
      <c r="D16" s="103"/>
      <c r="E16" s="103"/>
      <c r="F16" s="103"/>
      <c r="G16" s="103"/>
    </row>
    <row r="17" spans="1:7" ht="15" customHeight="1">
      <c r="A17" s="103"/>
      <c r="B17" s="103"/>
      <c r="C17" s="103"/>
      <c r="D17" s="103"/>
      <c r="E17" s="103"/>
      <c r="F17" s="103"/>
      <c r="G17" s="103"/>
    </row>
    <row r="18" spans="1:7" ht="15" customHeight="1">
      <c r="A18" s="103"/>
      <c r="B18" s="103"/>
      <c r="C18" s="103"/>
      <c r="D18" s="103"/>
      <c r="E18" s="103"/>
      <c r="F18" s="103"/>
      <c r="G18" s="103"/>
    </row>
    <row r="19" spans="1:7" ht="15" customHeight="1">
      <c r="A19" s="103"/>
      <c r="B19" s="103"/>
      <c r="C19" s="103"/>
      <c r="D19" s="103"/>
      <c r="E19" s="103"/>
      <c r="F19" s="103"/>
      <c r="G19" s="103"/>
    </row>
    <row r="20" spans="1:7" ht="15" customHeight="1">
      <c r="A20" s="103"/>
      <c r="B20" s="103"/>
      <c r="C20" s="103"/>
      <c r="D20" s="103"/>
      <c r="E20" s="103"/>
      <c r="F20" s="103"/>
      <c r="G20" s="103"/>
    </row>
    <row r="21" spans="1:7" ht="15" customHeight="1">
      <c r="A21" s="103"/>
      <c r="B21" s="103"/>
      <c r="C21" s="103"/>
      <c r="D21" s="103"/>
      <c r="E21" s="103"/>
      <c r="F21" s="103"/>
      <c r="G21" s="103"/>
    </row>
    <row r="22" spans="1:7" ht="15" customHeight="1">
      <c r="A22" s="103"/>
      <c r="B22" s="103"/>
      <c r="C22" s="103"/>
      <c r="D22" s="103"/>
      <c r="E22" s="103"/>
      <c r="F22" s="103"/>
      <c r="G22" s="103"/>
    </row>
    <row r="23" spans="1:7" ht="15" customHeight="1">
      <c r="A23" s="104" t="s">
        <v>75</v>
      </c>
      <c r="B23" s="103"/>
      <c r="C23" s="103"/>
      <c r="D23" s="103"/>
      <c r="E23" s="103"/>
      <c r="F23" s="103"/>
      <c r="G23" s="103"/>
    </row>
    <row r="24" spans="1:7" ht="15" customHeight="1">
      <c r="A24" s="105"/>
      <c r="B24" s="105"/>
      <c r="C24" s="105"/>
      <c r="D24" s="105"/>
      <c r="E24" s="105"/>
      <c r="F24" s="105"/>
      <c r="G24" s="105"/>
    </row>
    <row r="25" spans="1:7">
      <c r="A25" s="30" t="s">
        <v>119</v>
      </c>
      <c r="B25" s="30"/>
    </row>
    <row r="26" spans="1:7">
      <c r="A26" s="30"/>
      <c r="B26" s="30"/>
    </row>
    <row r="28" spans="1:7">
      <c r="A28" s="31"/>
      <c r="B28" s="31"/>
      <c r="E28" s="32"/>
    </row>
    <row r="29" spans="1:7">
      <c r="A29" s="33"/>
      <c r="B29" s="33"/>
      <c r="E29" s="35"/>
    </row>
  </sheetData>
  <mergeCells count="9">
    <mergeCell ref="A1:G1"/>
    <mergeCell ref="A3:G3"/>
    <mergeCell ref="A4:G4"/>
    <mergeCell ref="A5:A6"/>
    <mergeCell ref="C5:C6"/>
    <mergeCell ref="D5:D6"/>
    <mergeCell ref="E5:F5"/>
    <mergeCell ref="B5:B6"/>
    <mergeCell ref="G5:G6"/>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sheetPr>
    <tabColor theme="3" tint="0.79998168889431442"/>
  </sheetPr>
  <dimension ref="A1:J22"/>
  <sheetViews>
    <sheetView showGridLines="0" workbookViewId="0">
      <selection activeCell="A10" sqref="A1:XFD1048576"/>
    </sheetView>
  </sheetViews>
  <sheetFormatPr baseColWidth="10" defaultColWidth="11.42578125" defaultRowHeight="12.75"/>
  <cols>
    <col min="1" max="1" width="19.140625" style="8" customWidth="1"/>
    <col min="2" max="7" width="25.7109375" style="8" customWidth="1"/>
    <col min="8" max="16384" width="11.42578125" style="8"/>
  </cols>
  <sheetData>
    <row r="1" spans="1:10" ht="35.1" customHeight="1">
      <c r="A1" s="494" t="s">
        <v>73</v>
      </c>
      <c r="B1" s="495"/>
      <c r="C1" s="495"/>
      <c r="D1" s="495"/>
      <c r="E1" s="495"/>
      <c r="F1" s="495"/>
      <c r="G1" s="496"/>
    </row>
    <row r="2" spans="1:10" ht="6.75" customHeight="1"/>
    <row r="3" spans="1:10" ht="17.25" customHeight="1">
      <c r="A3" s="497" t="s">
        <v>290</v>
      </c>
      <c r="B3" s="498"/>
      <c r="C3" s="498"/>
      <c r="D3" s="498"/>
      <c r="E3" s="498"/>
      <c r="F3" s="498"/>
      <c r="G3" s="499"/>
    </row>
    <row r="4" spans="1:10" ht="17.25" customHeight="1">
      <c r="A4" s="497" t="s">
        <v>292</v>
      </c>
      <c r="B4" s="498"/>
      <c r="C4" s="498"/>
      <c r="D4" s="498"/>
      <c r="E4" s="498"/>
      <c r="F4" s="498"/>
      <c r="G4" s="499"/>
    </row>
    <row r="5" spans="1:10" ht="25.5" customHeight="1">
      <c r="A5" s="492" t="s">
        <v>13</v>
      </c>
      <c r="B5" s="504" t="s">
        <v>93</v>
      </c>
      <c r="C5" s="505"/>
      <c r="D5" s="505"/>
      <c r="E5" s="506"/>
      <c r="F5" s="504" t="s">
        <v>84</v>
      </c>
      <c r="G5" s="506"/>
      <c r="H5" s="10"/>
    </row>
    <row r="6" spans="1:10" ht="25.5" customHeight="1">
      <c r="A6" s="507"/>
      <c r="B6" s="11" t="s">
        <v>159</v>
      </c>
      <c r="C6" s="11" t="s">
        <v>40</v>
      </c>
      <c r="D6" s="11" t="s">
        <v>41</v>
      </c>
      <c r="E6" s="11" t="s">
        <v>96</v>
      </c>
      <c r="F6" s="12" t="s">
        <v>97</v>
      </c>
      <c r="G6" s="12" t="s">
        <v>98</v>
      </c>
      <c r="H6" s="13"/>
      <c r="I6" s="18"/>
      <c r="J6" s="18"/>
    </row>
    <row r="7" spans="1:10" s="18" customFormat="1" ht="12.75" customHeight="1">
      <c r="A7" s="15"/>
      <c r="B7" s="15"/>
      <c r="C7" s="15"/>
      <c r="D7" s="15"/>
      <c r="E7" s="15"/>
      <c r="F7" s="15"/>
      <c r="G7" s="15"/>
    </row>
    <row r="8" spans="1:10" s="18" customFormat="1" ht="28.15" customHeight="1">
      <c r="A8" s="194" t="s">
        <v>429</v>
      </c>
      <c r="B8" s="195">
        <f>SUM(B9:B13)</f>
        <v>104931000.38000001</v>
      </c>
      <c r="C8" s="195">
        <f t="shared" ref="C8:E8" si="0">SUM(C9:C13)</f>
        <v>84055302.780000001</v>
      </c>
      <c r="D8" s="195">
        <f t="shared" si="0"/>
        <v>84055302.780000001</v>
      </c>
      <c r="E8" s="195">
        <f t="shared" si="0"/>
        <v>84055302.780000001</v>
      </c>
      <c r="F8" s="196"/>
      <c r="G8" s="196"/>
    </row>
    <row r="9" spans="1:10" s="197" customFormat="1" ht="18" customHeight="1">
      <c r="A9" s="20">
        <v>1000</v>
      </c>
      <c r="B9" s="21">
        <v>38899251.260000005</v>
      </c>
      <c r="C9" s="21">
        <v>38899251.260000005</v>
      </c>
      <c r="D9" s="21">
        <v>38899251.260000005</v>
      </c>
      <c r="E9" s="21">
        <v>38899251.260000005</v>
      </c>
      <c r="F9" s="21">
        <f>+C9-B9</f>
        <v>0</v>
      </c>
      <c r="G9" s="21">
        <f>+D9-C9</f>
        <v>0</v>
      </c>
    </row>
    <row r="10" spans="1:10" s="197" customFormat="1" ht="18" customHeight="1">
      <c r="A10" s="20"/>
      <c r="B10" s="27"/>
      <c r="C10" s="27"/>
      <c r="D10" s="27"/>
      <c r="E10" s="27"/>
      <c r="F10" s="21"/>
      <c r="G10" s="21"/>
    </row>
    <row r="11" spans="1:10" s="197" customFormat="1" ht="18" customHeight="1">
      <c r="A11" s="198">
        <v>2000</v>
      </c>
      <c r="B11" s="21">
        <v>22914246.84</v>
      </c>
      <c r="C11" s="21">
        <v>22914246.84</v>
      </c>
      <c r="D11" s="21">
        <v>22914246.84</v>
      </c>
      <c r="E11" s="21">
        <v>22914246.84</v>
      </c>
      <c r="F11" s="199">
        <f>+C11-B11</f>
        <v>0</v>
      </c>
      <c r="G11" s="199">
        <f>+D11-C11</f>
        <v>0</v>
      </c>
    </row>
    <row r="12" spans="1:10" s="197" customFormat="1" ht="18" customHeight="1">
      <c r="A12" s="19"/>
      <c r="B12" s="27"/>
      <c r="C12" s="27"/>
      <c r="D12" s="27"/>
      <c r="E12" s="27"/>
      <c r="F12" s="24"/>
      <c r="G12" s="24"/>
    </row>
    <row r="13" spans="1:10" s="197" customFormat="1" ht="18" customHeight="1">
      <c r="A13" s="20">
        <v>3000</v>
      </c>
      <c r="B13" s="21">
        <v>43117502.280000001</v>
      </c>
      <c r="C13" s="21">
        <v>22241804.68</v>
      </c>
      <c r="D13" s="21">
        <v>22241804.68</v>
      </c>
      <c r="E13" s="21">
        <v>22241804.68</v>
      </c>
      <c r="F13" s="21">
        <f>+C13-B13</f>
        <v>-20875697.600000001</v>
      </c>
      <c r="G13" s="21">
        <f>+D13-C13</f>
        <v>0</v>
      </c>
    </row>
    <row r="14" spans="1:10" s="197" customFormat="1" ht="28.15" customHeight="1">
      <c r="A14" s="43" t="s">
        <v>419</v>
      </c>
      <c r="B14" s="44">
        <f>SUM(B15:B18)</f>
        <v>131210547.20999999</v>
      </c>
      <c r="C14" s="44">
        <f t="shared" ref="C14:E14" si="1">SUM(C15:C18)</f>
        <v>131210547.20999999</v>
      </c>
      <c r="D14" s="44">
        <f t="shared" si="1"/>
        <v>131210547.20999999</v>
      </c>
      <c r="E14" s="44">
        <f t="shared" si="1"/>
        <v>131210547.20999999</v>
      </c>
      <c r="F14" s="45"/>
      <c r="G14" s="45"/>
    </row>
    <row r="15" spans="1:10" s="197" customFormat="1" ht="18" customHeight="1">
      <c r="A15" s="20">
        <v>1000</v>
      </c>
      <c r="B15" s="21">
        <v>23192764.849999994</v>
      </c>
      <c r="C15" s="21">
        <v>23192764.849999994</v>
      </c>
      <c r="D15" s="21">
        <v>23192764.849999994</v>
      </c>
      <c r="E15" s="21">
        <v>23192764.849999994</v>
      </c>
      <c r="F15" s="21">
        <f>+C15-B15</f>
        <v>0</v>
      </c>
      <c r="G15" s="21">
        <f>+D15-C15</f>
        <v>0</v>
      </c>
    </row>
    <row r="16" spans="1:10" s="197" customFormat="1" ht="18" customHeight="1">
      <c r="A16" s="20">
        <v>2000</v>
      </c>
      <c r="B16" s="21">
        <v>8581300.6600000001</v>
      </c>
      <c r="C16" s="21">
        <v>8581300.6600000001</v>
      </c>
      <c r="D16" s="21">
        <v>8581300.6600000001</v>
      </c>
      <c r="E16" s="21">
        <v>8581300.6600000001</v>
      </c>
      <c r="F16" s="21">
        <f t="shared" ref="F16:F18" si="2">+C16-B16</f>
        <v>0</v>
      </c>
      <c r="G16" s="21">
        <f t="shared" ref="G16:G18" si="3">+D16-C16</f>
        <v>0</v>
      </c>
    </row>
    <row r="17" spans="1:7" s="197" customFormat="1" ht="18" customHeight="1">
      <c r="A17" s="20">
        <v>3000</v>
      </c>
      <c r="B17" s="21">
        <v>99436481.700000003</v>
      </c>
      <c r="C17" s="21">
        <v>99436481.700000003</v>
      </c>
      <c r="D17" s="21">
        <v>99436481.700000003</v>
      </c>
      <c r="E17" s="21">
        <v>99436481.700000003</v>
      </c>
      <c r="F17" s="21">
        <f t="shared" si="2"/>
        <v>0</v>
      </c>
      <c r="G17" s="21">
        <f t="shared" si="3"/>
        <v>0</v>
      </c>
    </row>
    <row r="18" spans="1:7" s="197" customFormat="1" ht="18" customHeight="1">
      <c r="A18" s="19">
        <v>5000</v>
      </c>
      <c r="B18" s="21">
        <v>0</v>
      </c>
      <c r="C18" s="21">
        <v>0</v>
      </c>
      <c r="D18" s="21">
        <v>0</v>
      </c>
      <c r="E18" s="21">
        <v>0</v>
      </c>
      <c r="F18" s="21">
        <f t="shared" si="2"/>
        <v>0</v>
      </c>
      <c r="G18" s="21">
        <f t="shared" si="3"/>
        <v>0</v>
      </c>
    </row>
    <row r="19" spans="1:7" s="18" customFormat="1" ht="28.15" customHeight="1">
      <c r="A19" s="49" t="s">
        <v>422</v>
      </c>
      <c r="B19" s="200">
        <f>+B8+B14</f>
        <v>236141547.59</v>
      </c>
      <c r="C19" s="200">
        <f t="shared" ref="C19:E19" si="4">+C8+C14</f>
        <v>215265849.99000001</v>
      </c>
      <c r="D19" s="200">
        <f t="shared" si="4"/>
        <v>215265849.99000001</v>
      </c>
      <c r="E19" s="200">
        <f t="shared" si="4"/>
        <v>215265849.99000001</v>
      </c>
      <c r="F19" s="201"/>
      <c r="G19" s="201"/>
    </row>
    <row r="20" spans="1:7">
      <c r="A20" s="30"/>
    </row>
    <row r="21" spans="1:7">
      <c r="A21" s="31"/>
      <c r="C21" s="32"/>
      <c r="D21" s="32"/>
      <c r="E21" s="32"/>
      <c r="F21" s="193"/>
    </row>
    <row r="22" spans="1:7">
      <c r="A22" s="33"/>
      <c r="C22" s="35"/>
      <c r="D22" s="35"/>
      <c r="E22" s="35"/>
      <c r="F22" s="159"/>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30.xml><?xml version="1.0" encoding="utf-8"?>
<worksheet xmlns="http://schemas.openxmlformats.org/spreadsheetml/2006/main" xmlns:r="http://schemas.openxmlformats.org/officeDocument/2006/relationships">
  <sheetPr>
    <tabColor theme="3" tint="0.79998168889431442"/>
  </sheetPr>
  <dimension ref="A1:C29"/>
  <sheetViews>
    <sheetView showGridLines="0" workbookViewId="0">
      <selection activeCell="E23" sqref="E23"/>
    </sheetView>
  </sheetViews>
  <sheetFormatPr baseColWidth="10" defaultColWidth="11.42578125" defaultRowHeight="12.75"/>
  <cols>
    <col min="1" max="1" width="42.28515625" style="92" customWidth="1"/>
    <col min="2" max="3" width="50.7109375" style="92" customWidth="1"/>
    <col min="4" max="16384" width="11.42578125" style="92"/>
  </cols>
  <sheetData>
    <row r="1" spans="1:3" ht="35.1" customHeight="1">
      <c r="A1" s="749" t="s">
        <v>80</v>
      </c>
      <c r="B1" s="750"/>
      <c r="C1" s="751"/>
    </row>
    <row r="2" spans="1:3" ht="6.75" customHeight="1"/>
    <row r="3" spans="1:3" s="93" customFormat="1" ht="15" customHeight="1">
      <c r="A3" s="752" t="s">
        <v>291</v>
      </c>
      <c r="B3" s="753"/>
      <c r="C3" s="754"/>
    </row>
    <row r="4" spans="1:3" s="93" customFormat="1" ht="6.75" customHeight="1"/>
    <row r="5" spans="1:3" s="93" customFormat="1" ht="15" customHeight="1">
      <c r="A5" s="752" t="s">
        <v>292</v>
      </c>
      <c r="B5" s="753"/>
      <c r="C5" s="754"/>
    </row>
    <row r="6" spans="1:3" s="93" customFormat="1" ht="6.75" customHeight="1"/>
    <row r="7" spans="1:3" s="93" customFormat="1" ht="15" customHeight="1">
      <c r="A7" s="743" t="s">
        <v>49</v>
      </c>
      <c r="B7" s="744"/>
      <c r="C7" s="745"/>
    </row>
    <row r="8" spans="1:3" s="93" customFormat="1" ht="6.75" customHeight="1">
      <c r="A8" s="755"/>
      <c r="B8" s="755"/>
      <c r="C8" s="755"/>
    </row>
    <row r="9" spans="1:3" s="93" customFormat="1" ht="15" customHeight="1">
      <c r="A9" s="94" t="s">
        <v>50</v>
      </c>
      <c r="B9" s="746"/>
      <c r="C9" s="747"/>
    </row>
    <row r="10" spans="1:3" s="93" customFormat="1" ht="15" customHeight="1">
      <c r="A10" s="94" t="s">
        <v>51</v>
      </c>
      <c r="B10" s="746"/>
      <c r="C10" s="747"/>
    </row>
    <row r="11" spans="1:3" s="93" customFormat="1" ht="15" customHeight="1">
      <c r="A11" s="94" t="s">
        <v>52</v>
      </c>
      <c r="B11" s="746"/>
      <c r="C11" s="747"/>
    </row>
    <row r="12" spans="1:3" s="93" customFormat="1" ht="15" customHeight="1">
      <c r="A12" s="94" t="s">
        <v>53</v>
      </c>
      <c r="B12" s="746"/>
      <c r="C12" s="747"/>
    </row>
    <row r="13" spans="1:3" s="93" customFormat="1" ht="15" customHeight="1">
      <c r="A13" s="95" t="s">
        <v>54</v>
      </c>
      <c r="B13" s="746"/>
      <c r="C13" s="747"/>
    </row>
    <row r="14" spans="1:3" s="93" customFormat="1" ht="33.6" customHeight="1">
      <c r="A14" s="95" t="s">
        <v>55</v>
      </c>
      <c r="B14" s="746"/>
      <c r="C14" s="748"/>
    </row>
    <row r="15" spans="1:3" s="93" customFormat="1" ht="33.6" customHeight="1">
      <c r="A15" s="95" t="s">
        <v>56</v>
      </c>
      <c r="B15" s="746"/>
      <c r="C15" s="747"/>
    </row>
    <row r="16" spans="1:3" s="93" customFormat="1" ht="33.6" customHeight="1">
      <c r="A16" s="95" t="s">
        <v>57</v>
      </c>
      <c r="B16" s="746"/>
      <c r="C16" s="747"/>
    </row>
    <row r="17" spans="1:3" s="93" customFormat="1" ht="6.75" customHeight="1"/>
    <row r="18" spans="1:3" s="93" customFormat="1" ht="15" customHeight="1">
      <c r="A18" s="743" t="s">
        <v>58</v>
      </c>
      <c r="B18" s="744"/>
      <c r="C18" s="745"/>
    </row>
    <row r="19" spans="1:3" s="93" customFormat="1" ht="28.9" customHeight="1">
      <c r="A19" s="96" t="s">
        <v>59</v>
      </c>
      <c r="B19" s="96" t="s">
        <v>60</v>
      </c>
      <c r="C19" s="97" t="s">
        <v>61</v>
      </c>
    </row>
    <row r="20" spans="1:3" s="93" customFormat="1" ht="15" customHeight="1">
      <c r="A20" s="98"/>
      <c r="B20" s="98"/>
      <c r="C20" s="99"/>
    </row>
    <row r="21" spans="1:3" s="93" customFormat="1" ht="6.75" customHeight="1"/>
    <row r="22" spans="1:3" s="93" customFormat="1" ht="15" customHeight="1">
      <c r="A22" s="743" t="s">
        <v>62</v>
      </c>
      <c r="B22" s="744"/>
      <c r="C22" s="745"/>
    </row>
    <row r="23" spans="1:3" s="93" customFormat="1" ht="15" customHeight="1">
      <c r="A23" s="96" t="s">
        <v>63</v>
      </c>
      <c r="B23" s="96" t="s">
        <v>64</v>
      </c>
      <c r="C23" s="97" t="s">
        <v>65</v>
      </c>
    </row>
    <row r="24" spans="1:3" s="93" customFormat="1" ht="15" customHeight="1">
      <c r="A24" s="98"/>
      <c r="B24" s="98"/>
      <c r="C24" s="99"/>
    </row>
    <row r="25" spans="1:3" s="93" customFormat="1" ht="6.75" customHeight="1"/>
    <row r="26" spans="1:3" s="93" customFormat="1" ht="15" customHeight="1">
      <c r="A26" s="743" t="s">
        <v>66</v>
      </c>
      <c r="B26" s="744"/>
      <c r="C26" s="745"/>
    </row>
    <row r="27" spans="1:3" s="93" customFormat="1" ht="15" customHeight="1">
      <c r="A27" s="96" t="s">
        <v>67</v>
      </c>
      <c r="B27" s="96" t="s">
        <v>68</v>
      </c>
      <c r="C27" s="97" t="s">
        <v>69</v>
      </c>
    </row>
    <row r="28" spans="1:3" s="93" customFormat="1" ht="34.9" customHeight="1">
      <c r="A28" s="100"/>
      <c r="B28" s="96"/>
      <c r="C28" s="99"/>
    </row>
    <row r="29" spans="1:3">
      <c r="A29" s="93"/>
      <c r="B29" s="93"/>
      <c r="C29" s="93"/>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31.xml><?xml version="1.0" encoding="utf-8"?>
<worksheet xmlns="http://schemas.openxmlformats.org/spreadsheetml/2006/main" xmlns:r="http://schemas.openxmlformats.org/officeDocument/2006/relationships">
  <sheetPr>
    <tabColor theme="3" tint="0.79998168889431442"/>
  </sheetPr>
  <dimension ref="A1:D23"/>
  <sheetViews>
    <sheetView showGridLines="0" topLeftCell="A10" zoomScaleSheetLayoutView="70" workbookViewId="0">
      <selection activeCell="F19" sqref="F19"/>
    </sheetView>
  </sheetViews>
  <sheetFormatPr baseColWidth="10" defaultColWidth="12.5703125" defaultRowHeight="12.75"/>
  <cols>
    <col min="1" max="1" width="60.140625" style="91" customWidth="1"/>
    <col min="2" max="2" width="19.28515625" style="85" customWidth="1"/>
    <col min="3" max="3" width="16.140625" style="85" customWidth="1"/>
    <col min="4" max="4" width="66.28515625" style="85" customWidth="1"/>
    <col min="5" max="16384" width="12.5703125" style="85"/>
  </cols>
  <sheetData>
    <row r="1" spans="1:4" ht="35.1" customHeight="1">
      <c r="A1" s="494" t="s">
        <v>172</v>
      </c>
      <c r="B1" s="495"/>
      <c r="C1" s="495"/>
      <c r="D1" s="496"/>
    </row>
    <row r="2" spans="1:4" ht="7.5" customHeight="1">
      <c r="A2" s="86"/>
      <c r="B2" s="87"/>
      <c r="C2" s="87"/>
      <c r="D2" s="87"/>
    </row>
    <row r="3" spans="1:4" ht="20.100000000000001" customHeight="1">
      <c r="A3" s="497" t="s">
        <v>290</v>
      </c>
      <c r="B3" s="498"/>
      <c r="C3" s="498"/>
      <c r="D3" s="499"/>
    </row>
    <row r="4" spans="1:4" ht="20.100000000000001" customHeight="1">
      <c r="A4" s="497" t="s">
        <v>292</v>
      </c>
      <c r="B4" s="498"/>
      <c r="C4" s="498"/>
      <c r="D4" s="499"/>
    </row>
    <row r="5" spans="1:4" ht="25.9" customHeight="1">
      <c r="A5" s="756" t="s">
        <v>115</v>
      </c>
      <c r="B5" s="510" t="s">
        <v>430</v>
      </c>
      <c r="C5" s="758"/>
      <c r="D5" s="759" t="s">
        <v>11</v>
      </c>
    </row>
    <row r="6" spans="1:4" s="90" customFormat="1" ht="25.9" customHeight="1">
      <c r="A6" s="757"/>
      <c r="B6" s="88" t="s">
        <v>94</v>
      </c>
      <c r="C6" s="89" t="s">
        <v>16</v>
      </c>
      <c r="D6" s="760"/>
    </row>
    <row r="7" spans="1:4" s="426" customFormat="1" ht="30" customHeight="1">
      <c r="A7" s="430" t="s">
        <v>809</v>
      </c>
      <c r="B7" s="434">
        <v>62000000</v>
      </c>
      <c r="C7" s="434">
        <v>39699.72</v>
      </c>
      <c r="D7" s="430" t="s">
        <v>790</v>
      </c>
    </row>
    <row r="8" spans="1:4" s="426" customFormat="1" ht="40.9" customHeight="1">
      <c r="A8" s="430" t="s">
        <v>810</v>
      </c>
      <c r="B8" s="427">
        <v>40000000</v>
      </c>
      <c r="C8" s="427">
        <v>7500000</v>
      </c>
      <c r="D8" s="430" t="s">
        <v>791</v>
      </c>
    </row>
    <row r="9" spans="1:4" s="426" customFormat="1" ht="39.6" customHeight="1">
      <c r="A9" s="430" t="s">
        <v>811</v>
      </c>
      <c r="B9" s="427">
        <v>35000000</v>
      </c>
      <c r="C9" s="427">
        <v>0</v>
      </c>
      <c r="D9" s="430" t="s">
        <v>792</v>
      </c>
    </row>
    <row r="10" spans="1:4" s="426" customFormat="1" ht="39.6" customHeight="1">
      <c r="A10" s="430" t="s">
        <v>812</v>
      </c>
      <c r="B10" s="427">
        <v>23481500</v>
      </c>
      <c r="C10" s="427">
        <v>0</v>
      </c>
      <c r="D10" s="430" t="s">
        <v>793</v>
      </c>
    </row>
    <row r="11" spans="1:4" s="426" customFormat="1" ht="40.15" customHeight="1">
      <c r="A11" s="430" t="s">
        <v>801</v>
      </c>
      <c r="B11" s="427">
        <v>12481127</v>
      </c>
      <c r="C11" s="427">
        <v>1812068</v>
      </c>
      <c r="D11" s="430" t="s">
        <v>794</v>
      </c>
    </row>
    <row r="12" spans="1:4" s="426" customFormat="1" ht="24">
      <c r="A12" s="430" t="s">
        <v>802</v>
      </c>
      <c r="B12" s="427">
        <v>10000000</v>
      </c>
      <c r="C12" s="427">
        <v>0</v>
      </c>
      <c r="D12" s="430" t="s">
        <v>795</v>
      </c>
    </row>
    <row r="13" spans="1:4" s="426" customFormat="1" ht="15" customHeight="1">
      <c r="A13" s="430" t="s">
        <v>803</v>
      </c>
      <c r="B13" s="427">
        <v>8000000</v>
      </c>
      <c r="C13" s="427">
        <v>0</v>
      </c>
      <c r="D13" s="430" t="s">
        <v>796</v>
      </c>
    </row>
    <row r="14" spans="1:4" s="426" customFormat="1" ht="15.6" customHeight="1">
      <c r="A14" s="430" t="s">
        <v>804</v>
      </c>
      <c r="B14" s="427">
        <v>3634915</v>
      </c>
      <c r="C14" s="427">
        <v>28014</v>
      </c>
      <c r="D14" s="430" t="s">
        <v>797</v>
      </c>
    </row>
    <row r="15" spans="1:4" s="426" customFormat="1" ht="27" customHeight="1">
      <c r="A15" s="430" t="s">
        <v>805</v>
      </c>
      <c r="B15" s="427">
        <v>5000000</v>
      </c>
      <c r="C15" s="427">
        <v>0</v>
      </c>
      <c r="D15" s="430" t="s">
        <v>798</v>
      </c>
    </row>
    <row r="16" spans="1:4" s="426" customFormat="1" ht="40.9" customHeight="1">
      <c r="A16" s="430" t="s">
        <v>806</v>
      </c>
      <c r="B16" s="427">
        <v>2000000</v>
      </c>
      <c r="C16" s="427">
        <v>399999.99</v>
      </c>
      <c r="D16" s="430" t="s">
        <v>799</v>
      </c>
    </row>
    <row r="17" spans="1:4" s="426" customFormat="1" ht="54" customHeight="1">
      <c r="A17" s="430" t="s">
        <v>807</v>
      </c>
      <c r="B17" s="427">
        <v>3000000</v>
      </c>
      <c r="C17" s="427">
        <v>0</v>
      </c>
      <c r="D17" s="430" t="s">
        <v>813</v>
      </c>
    </row>
    <row r="18" spans="1:4" s="426" customFormat="1" ht="88.9" customHeight="1">
      <c r="A18" s="430" t="s">
        <v>808</v>
      </c>
      <c r="B18" s="427">
        <v>7000000</v>
      </c>
      <c r="C18" s="427">
        <v>0</v>
      </c>
      <c r="D18" s="430" t="s">
        <v>800</v>
      </c>
    </row>
    <row r="19" spans="1:4" s="426" customFormat="1" ht="20.25" customHeight="1">
      <c r="A19" s="432" t="s">
        <v>438</v>
      </c>
      <c r="B19" s="435">
        <f>SUM(B7:B18)</f>
        <v>211597542</v>
      </c>
      <c r="C19" s="435">
        <f>SUM(C7:C18)</f>
        <v>9779781.709999999</v>
      </c>
      <c r="D19" s="433"/>
    </row>
    <row r="20" spans="1:4" s="426" customFormat="1" ht="10.15" customHeight="1">
      <c r="A20" s="428"/>
      <c r="B20" s="429"/>
      <c r="C20" s="429"/>
      <c r="D20" s="431"/>
    </row>
    <row r="21" spans="1:4">
      <c r="A21" s="30" t="s">
        <v>173</v>
      </c>
    </row>
    <row r="22" spans="1:4">
      <c r="A22" s="31"/>
      <c r="C22" s="32"/>
    </row>
    <row r="23" spans="1:4">
      <c r="A23" s="33"/>
      <c r="C23" s="35"/>
    </row>
  </sheetData>
  <mergeCells count="6">
    <mergeCell ref="A5:A6"/>
    <mergeCell ref="B5:C5"/>
    <mergeCell ref="D5:D6"/>
    <mergeCell ref="A1:D1"/>
    <mergeCell ref="A3:D3"/>
    <mergeCell ref="A4:D4"/>
  </mergeCells>
  <conditionalFormatting sqref="A3">
    <cfRule type="cellIs" dxfId="3" priority="2" stopIfTrue="1" operator="equal">
      <formula>"VAYA A LA HOJA INICIO Y SELECIONE LA UNIDAD RESPONSABLE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3779527559055118"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32.xml><?xml version="1.0" encoding="utf-8"?>
<worksheet xmlns="http://schemas.openxmlformats.org/spreadsheetml/2006/main" xmlns:r="http://schemas.openxmlformats.org/officeDocument/2006/relationships">
  <sheetPr>
    <tabColor theme="3" tint="0.79998168889431442"/>
  </sheetPr>
  <dimension ref="A1:K91"/>
  <sheetViews>
    <sheetView showGridLines="0" topLeftCell="A78" zoomScale="75" zoomScaleNormal="75" zoomScaleSheetLayoutView="70" workbookViewId="0">
      <selection activeCell="J86" sqref="J86"/>
    </sheetView>
  </sheetViews>
  <sheetFormatPr baseColWidth="10" defaultColWidth="9.140625" defaultRowHeight="12.75"/>
  <cols>
    <col min="1" max="2" width="31.140625" style="8" customWidth="1"/>
    <col min="3" max="3" width="36.28515625" style="8" customWidth="1"/>
    <col min="4" max="4" width="12.5703125" style="8" bestFit="1" customWidth="1"/>
    <col min="5" max="5" width="20.85546875" style="8" customWidth="1"/>
    <col min="6" max="7" width="15.7109375" style="8" customWidth="1"/>
    <col min="8" max="8" width="9.140625" style="8"/>
    <col min="9" max="9" width="27.85546875" style="8" customWidth="1"/>
    <col min="10" max="10" width="11.42578125" style="8" bestFit="1" customWidth="1"/>
    <col min="11" max="16384" width="9.140625" style="8"/>
  </cols>
  <sheetData>
    <row r="1" spans="1:9" ht="35.1" customHeight="1">
      <c r="A1" s="494" t="s">
        <v>32</v>
      </c>
      <c r="B1" s="495"/>
      <c r="C1" s="495"/>
      <c r="D1" s="495"/>
      <c r="E1" s="495"/>
      <c r="F1" s="495"/>
      <c r="G1" s="496"/>
    </row>
    <row r="2" spans="1:9" s="83" customFormat="1" ht="8.25" customHeight="1">
      <c r="A2" s="82"/>
      <c r="B2" s="82"/>
      <c r="C2" s="82"/>
      <c r="D2" s="82"/>
      <c r="E2" s="82"/>
      <c r="F2" s="82"/>
      <c r="G2" s="82"/>
    </row>
    <row r="3" spans="1:9" s="83" customFormat="1" ht="19.5" customHeight="1">
      <c r="A3" s="497" t="s">
        <v>290</v>
      </c>
      <c r="B3" s="498"/>
      <c r="C3" s="498"/>
      <c r="D3" s="498"/>
      <c r="E3" s="498"/>
      <c r="F3" s="498"/>
      <c r="G3" s="499"/>
    </row>
    <row r="4" spans="1:9" s="83" customFormat="1" ht="19.5" customHeight="1">
      <c r="A4" s="497" t="s">
        <v>292</v>
      </c>
      <c r="B4" s="498"/>
      <c r="C4" s="498"/>
      <c r="D4" s="498"/>
      <c r="E4" s="498"/>
      <c r="F4" s="498"/>
      <c r="G4" s="499"/>
    </row>
    <row r="5" spans="1:9" ht="9" customHeight="1"/>
    <row r="6" spans="1:9" ht="19.899999999999999" customHeight="1">
      <c r="A6" s="492" t="s">
        <v>34</v>
      </c>
      <c r="B6" s="492" t="s">
        <v>33</v>
      </c>
      <c r="C6" s="492" t="s">
        <v>11</v>
      </c>
      <c r="D6" s="492" t="s">
        <v>35</v>
      </c>
      <c r="E6" s="510" t="s">
        <v>93</v>
      </c>
      <c r="F6" s="511"/>
      <c r="G6" s="517"/>
    </row>
    <row r="7" spans="1:9" s="84" customFormat="1" ht="36" customHeight="1">
      <c r="A7" s="493"/>
      <c r="B7" s="493"/>
      <c r="C7" s="493"/>
      <c r="D7" s="493"/>
      <c r="E7" s="11" t="s">
        <v>168</v>
      </c>
      <c r="F7" s="11" t="s">
        <v>167</v>
      </c>
      <c r="G7" s="11" t="s">
        <v>36</v>
      </c>
    </row>
    <row r="8" spans="1:9" s="18" customFormat="1" ht="64.900000000000006" customHeight="1">
      <c r="A8" s="438" t="s">
        <v>308</v>
      </c>
      <c r="B8" s="473" t="s">
        <v>814</v>
      </c>
      <c r="C8" s="439" t="s">
        <v>309</v>
      </c>
      <c r="D8" s="443">
        <v>0</v>
      </c>
      <c r="E8" s="452">
        <v>757762.3</v>
      </c>
      <c r="F8" s="452">
        <v>0</v>
      </c>
      <c r="G8" s="452">
        <v>0</v>
      </c>
    </row>
    <row r="9" spans="1:9" s="18" customFormat="1" ht="65.45" customHeight="1">
      <c r="A9" s="438" t="s">
        <v>310</v>
      </c>
      <c r="B9" s="473" t="s">
        <v>815</v>
      </c>
      <c r="C9" s="439" t="s">
        <v>311</v>
      </c>
      <c r="D9" s="443">
        <v>100</v>
      </c>
      <c r="E9" s="452">
        <v>757762.3</v>
      </c>
      <c r="F9" s="452">
        <v>757762.3</v>
      </c>
      <c r="G9" s="452">
        <v>757762.3</v>
      </c>
    </row>
    <row r="10" spans="1:9" s="18" customFormat="1" ht="35.450000000000003" customHeight="1">
      <c r="A10" s="438" t="s">
        <v>312</v>
      </c>
      <c r="B10" s="474" t="s">
        <v>816</v>
      </c>
      <c r="C10" s="440" t="s">
        <v>313</v>
      </c>
      <c r="D10" s="443">
        <v>0</v>
      </c>
      <c r="E10" s="452">
        <v>757762.3</v>
      </c>
      <c r="F10" s="452">
        <v>0</v>
      </c>
      <c r="G10" s="452">
        <v>0</v>
      </c>
    </row>
    <row r="11" spans="1:9" s="18" customFormat="1" ht="29.45" customHeight="1">
      <c r="A11" s="438" t="s">
        <v>314</v>
      </c>
      <c r="B11" s="475" t="s">
        <v>817</v>
      </c>
      <c r="C11" s="439" t="s">
        <v>315</v>
      </c>
      <c r="D11" s="443">
        <v>0</v>
      </c>
      <c r="E11" s="452">
        <v>757762.3</v>
      </c>
      <c r="F11" s="452">
        <v>0</v>
      </c>
      <c r="G11" s="452">
        <v>0</v>
      </c>
    </row>
    <row r="12" spans="1:9" s="18" customFormat="1" ht="66.599999999999994" customHeight="1">
      <c r="A12" s="438" t="s">
        <v>316</v>
      </c>
      <c r="B12" s="473" t="s">
        <v>818</v>
      </c>
      <c r="C12" s="439" t="s">
        <v>317</v>
      </c>
      <c r="D12" s="443">
        <v>0</v>
      </c>
      <c r="E12" s="452">
        <v>757762.3</v>
      </c>
      <c r="F12" s="452">
        <v>56798.320000000298</v>
      </c>
      <c r="G12" s="452">
        <v>0</v>
      </c>
    </row>
    <row r="13" spans="1:9" s="18" customFormat="1" ht="58.9" customHeight="1">
      <c r="A13" s="438" t="s">
        <v>318</v>
      </c>
      <c r="B13" s="473" t="s">
        <v>819</v>
      </c>
      <c r="C13" s="439" t="s">
        <v>311</v>
      </c>
      <c r="D13" s="443">
        <v>0</v>
      </c>
      <c r="E13" s="452">
        <v>757762.3</v>
      </c>
      <c r="F13" s="452">
        <v>0</v>
      </c>
      <c r="G13" s="452">
        <v>0</v>
      </c>
    </row>
    <row r="14" spans="1:9" s="18" customFormat="1" ht="23.45" customHeight="1">
      <c r="A14" s="438" t="s">
        <v>319</v>
      </c>
      <c r="B14" s="475" t="s">
        <v>820</v>
      </c>
      <c r="C14" s="439" t="s">
        <v>320</v>
      </c>
      <c r="D14" s="443">
        <v>0</v>
      </c>
      <c r="E14" s="452">
        <v>757762.3</v>
      </c>
      <c r="F14" s="452">
        <v>0</v>
      </c>
      <c r="G14" s="452">
        <v>0</v>
      </c>
      <c r="I14" s="281"/>
    </row>
    <row r="15" spans="1:9" s="18" customFormat="1" ht="66" customHeight="1">
      <c r="A15" s="438" t="s">
        <v>321</v>
      </c>
      <c r="B15" s="473" t="s">
        <v>885</v>
      </c>
      <c r="C15" s="439" t="s">
        <v>311</v>
      </c>
      <c r="D15" s="471">
        <v>92.149609448767762</v>
      </c>
      <c r="E15" s="472">
        <v>0</v>
      </c>
      <c r="F15" s="452">
        <v>698275</v>
      </c>
      <c r="G15" s="452">
        <v>698275</v>
      </c>
    </row>
    <row r="16" spans="1:9" s="18" customFormat="1" ht="66" customHeight="1">
      <c r="A16" s="438" t="s">
        <v>321</v>
      </c>
      <c r="B16" s="474" t="s">
        <v>821</v>
      </c>
      <c r="C16" s="440" t="s">
        <v>309</v>
      </c>
      <c r="D16" s="443">
        <v>90.184061677388797</v>
      </c>
      <c r="E16" s="452">
        <v>757762.3</v>
      </c>
      <c r="F16" s="452">
        <v>683380.82000000007</v>
      </c>
      <c r="G16" s="452">
        <v>683380.82000000007</v>
      </c>
    </row>
    <row r="17" spans="1:7" s="18" customFormat="1" ht="84" customHeight="1">
      <c r="A17" s="438" t="s">
        <v>322</v>
      </c>
      <c r="B17" s="474" t="s">
        <v>822</v>
      </c>
      <c r="C17" s="440" t="s">
        <v>323</v>
      </c>
      <c r="D17" s="443">
        <v>0</v>
      </c>
      <c r="E17" s="452">
        <v>757762.3</v>
      </c>
      <c r="F17" s="452">
        <v>0</v>
      </c>
      <c r="G17" s="452">
        <v>0</v>
      </c>
    </row>
    <row r="18" spans="1:7" s="18" customFormat="1" ht="49.9" customHeight="1">
      <c r="A18" s="438" t="s">
        <v>324</v>
      </c>
      <c r="B18" s="476" t="s">
        <v>823</v>
      </c>
      <c r="C18" s="440" t="s">
        <v>325</v>
      </c>
      <c r="D18" s="443">
        <v>0</v>
      </c>
      <c r="E18" s="452">
        <v>757762.3</v>
      </c>
      <c r="F18" s="452">
        <v>0</v>
      </c>
      <c r="G18" s="452">
        <v>0</v>
      </c>
    </row>
    <row r="19" spans="1:7" s="18" customFormat="1" ht="50.45" customHeight="1">
      <c r="A19" s="438" t="s">
        <v>326</v>
      </c>
      <c r="B19" s="475" t="s">
        <v>824</v>
      </c>
      <c r="C19" s="439" t="s">
        <v>327</v>
      </c>
      <c r="D19" s="443">
        <v>0</v>
      </c>
      <c r="E19" s="452">
        <v>757762.3</v>
      </c>
      <c r="F19" s="452">
        <v>0</v>
      </c>
      <c r="G19" s="452">
        <v>0</v>
      </c>
    </row>
    <row r="20" spans="1:7" s="18" customFormat="1" ht="63.6" customHeight="1">
      <c r="A20" s="438" t="s">
        <v>328</v>
      </c>
      <c r="B20" s="473" t="s">
        <v>825</v>
      </c>
      <c r="C20" s="439" t="s">
        <v>309</v>
      </c>
      <c r="D20" s="443">
        <v>88.434300571564449</v>
      </c>
      <c r="E20" s="452">
        <v>757762.3</v>
      </c>
      <c r="F20" s="452">
        <v>670121.79</v>
      </c>
      <c r="G20" s="452">
        <v>670121.79</v>
      </c>
    </row>
    <row r="21" spans="1:7" s="18" customFormat="1" ht="75.599999999999994" customHeight="1">
      <c r="A21" s="438" t="s">
        <v>329</v>
      </c>
      <c r="B21" s="473" t="s">
        <v>826</v>
      </c>
      <c r="C21" s="439" t="s">
        <v>309</v>
      </c>
      <c r="D21" s="443">
        <v>65.654032933546574</v>
      </c>
      <c r="E21" s="452">
        <v>757762.3</v>
      </c>
      <c r="F21" s="452">
        <v>497501.51</v>
      </c>
      <c r="G21" s="452">
        <v>497501.51</v>
      </c>
    </row>
    <row r="22" spans="1:7" s="18" customFormat="1" ht="62.45" customHeight="1">
      <c r="A22" s="438" t="s">
        <v>330</v>
      </c>
      <c r="B22" s="473" t="s">
        <v>827</v>
      </c>
      <c r="C22" s="439" t="s">
        <v>311</v>
      </c>
      <c r="D22" s="443">
        <v>0</v>
      </c>
      <c r="E22" s="452">
        <v>757762.3</v>
      </c>
      <c r="F22" s="452">
        <v>0</v>
      </c>
      <c r="G22" s="452">
        <v>0</v>
      </c>
    </row>
    <row r="23" spans="1:7" s="18" customFormat="1" ht="63" customHeight="1">
      <c r="A23" s="438" t="s">
        <v>331</v>
      </c>
      <c r="B23" s="473" t="s">
        <v>828</v>
      </c>
      <c r="C23" s="439" t="s">
        <v>311</v>
      </c>
      <c r="D23" s="443">
        <v>96.945515763980339</v>
      </c>
      <c r="E23" s="452">
        <v>757762.3</v>
      </c>
      <c r="F23" s="452">
        <v>734616.57</v>
      </c>
      <c r="G23" s="452">
        <v>734616.57</v>
      </c>
    </row>
    <row r="24" spans="1:7" s="18" customFormat="1" ht="81" customHeight="1">
      <c r="A24" s="438" t="s">
        <v>332</v>
      </c>
      <c r="B24" s="474" t="s">
        <v>829</v>
      </c>
      <c r="C24" s="440" t="s">
        <v>333</v>
      </c>
      <c r="D24" s="443">
        <v>0</v>
      </c>
      <c r="E24" s="452">
        <v>757762.3</v>
      </c>
      <c r="F24" s="452">
        <v>0</v>
      </c>
      <c r="G24" s="452">
        <v>0</v>
      </c>
    </row>
    <row r="25" spans="1:7" s="18" customFormat="1" ht="68.45" customHeight="1">
      <c r="A25" s="438" t="s">
        <v>334</v>
      </c>
      <c r="B25" s="473" t="s">
        <v>830</v>
      </c>
      <c r="C25" s="439" t="s">
        <v>309</v>
      </c>
      <c r="D25" s="443">
        <v>86.898180339665871</v>
      </c>
      <c r="E25" s="452">
        <v>757762.3</v>
      </c>
      <c r="F25" s="452">
        <v>658481.65</v>
      </c>
      <c r="G25" s="452">
        <v>658481.65</v>
      </c>
    </row>
    <row r="26" spans="1:7" s="18" customFormat="1" ht="63.6" customHeight="1">
      <c r="A26" s="438" t="s">
        <v>335</v>
      </c>
      <c r="B26" s="473" t="s">
        <v>831</v>
      </c>
      <c r="C26" s="439" t="s">
        <v>311</v>
      </c>
      <c r="D26" s="443">
        <v>92.228204015955924</v>
      </c>
      <c r="E26" s="452">
        <v>757762.3</v>
      </c>
      <c r="F26" s="452">
        <v>698870.55999999994</v>
      </c>
      <c r="G26" s="452">
        <v>698870.55999999994</v>
      </c>
    </row>
    <row r="27" spans="1:7" s="18" customFormat="1" ht="67.900000000000006" customHeight="1">
      <c r="A27" s="438" t="s">
        <v>336</v>
      </c>
      <c r="B27" s="474" t="s">
        <v>832</v>
      </c>
      <c r="C27" s="440" t="s">
        <v>317</v>
      </c>
      <c r="D27" s="443">
        <v>94.646046656055589</v>
      </c>
      <c r="E27" s="452">
        <v>757762.3</v>
      </c>
      <c r="F27" s="452">
        <v>717192.06</v>
      </c>
      <c r="G27" s="452">
        <v>717192.06</v>
      </c>
    </row>
    <row r="28" spans="1:7" s="18" customFormat="1" ht="70.150000000000006" customHeight="1">
      <c r="A28" s="438" t="s">
        <v>337</v>
      </c>
      <c r="B28" s="473" t="s">
        <v>833</v>
      </c>
      <c r="C28" s="439" t="s">
        <v>317</v>
      </c>
      <c r="D28" s="443">
        <v>94.646045336380539</v>
      </c>
      <c r="E28" s="452">
        <v>757762.3</v>
      </c>
      <c r="F28" s="452">
        <v>717192.05</v>
      </c>
      <c r="G28" s="452">
        <v>717192.05</v>
      </c>
    </row>
    <row r="29" spans="1:7" s="18" customFormat="1" ht="81" customHeight="1">
      <c r="A29" s="438" t="s">
        <v>338</v>
      </c>
      <c r="B29" s="473" t="s">
        <v>834</v>
      </c>
      <c r="C29" s="440" t="s">
        <v>333</v>
      </c>
      <c r="D29" s="443">
        <v>0</v>
      </c>
      <c r="E29" s="452">
        <v>757762.3</v>
      </c>
      <c r="F29" s="452">
        <v>0</v>
      </c>
      <c r="G29" s="452">
        <v>0</v>
      </c>
    </row>
    <row r="30" spans="1:7" s="18" customFormat="1" ht="63" customHeight="1">
      <c r="A30" s="438" t="s">
        <v>339</v>
      </c>
      <c r="B30" s="473" t="s">
        <v>835</v>
      </c>
      <c r="C30" s="439" t="s">
        <v>309</v>
      </c>
      <c r="D30" s="443">
        <v>0.16061896982734555</v>
      </c>
      <c r="E30" s="452">
        <v>757762.3</v>
      </c>
      <c r="F30" s="452">
        <v>1217.1099999999999</v>
      </c>
      <c r="G30" s="452">
        <v>1217.1099999999999</v>
      </c>
    </row>
    <row r="31" spans="1:7" s="18" customFormat="1" ht="63" customHeight="1">
      <c r="A31" s="438" t="s">
        <v>340</v>
      </c>
      <c r="B31" s="475" t="s">
        <v>836</v>
      </c>
      <c r="C31" s="439" t="s">
        <v>341</v>
      </c>
      <c r="D31" s="443">
        <v>0</v>
      </c>
      <c r="E31" s="452">
        <v>757762.3</v>
      </c>
      <c r="F31" s="452">
        <v>0</v>
      </c>
      <c r="G31" s="452">
        <v>0</v>
      </c>
    </row>
    <row r="32" spans="1:7" s="18" customFormat="1" ht="83.45" customHeight="1">
      <c r="A32" s="438" t="s">
        <v>342</v>
      </c>
      <c r="B32" s="473" t="s">
        <v>837</v>
      </c>
      <c r="C32" s="440" t="s">
        <v>333</v>
      </c>
      <c r="D32" s="443">
        <v>0</v>
      </c>
      <c r="E32" s="452">
        <v>757762.3</v>
      </c>
      <c r="F32" s="452">
        <v>0</v>
      </c>
      <c r="G32" s="452">
        <v>0</v>
      </c>
    </row>
    <row r="33" spans="1:7" s="18" customFormat="1" ht="63" customHeight="1">
      <c r="A33" s="438" t="s">
        <v>343</v>
      </c>
      <c r="B33" s="474" t="s">
        <v>838</v>
      </c>
      <c r="C33" s="439" t="s">
        <v>311</v>
      </c>
      <c r="D33" s="443">
        <v>0</v>
      </c>
      <c r="E33" s="452">
        <v>757762.3</v>
      </c>
      <c r="F33" s="452">
        <v>0</v>
      </c>
      <c r="G33" s="452">
        <v>0</v>
      </c>
    </row>
    <row r="34" spans="1:7" s="18" customFormat="1" ht="83.45" customHeight="1">
      <c r="A34" s="438" t="s">
        <v>344</v>
      </c>
      <c r="B34" s="473" t="s">
        <v>839</v>
      </c>
      <c r="C34" s="440" t="s">
        <v>333</v>
      </c>
      <c r="D34" s="443">
        <v>0</v>
      </c>
      <c r="E34" s="452">
        <v>757762.3</v>
      </c>
      <c r="F34" s="452">
        <v>0</v>
      </c>
      <c r="G34" s="452">
        <v>0</v>
      </c>
    </row>
    <row r="35" spans="1:7" s="18" customFormat="1" ht="47.45" customHeight="1">
      <c r="A35" s="438" t="s">
        <v>345</v>
      </c>
      <c r="B35" s="475" t="s">
        <v>825</v>
      </c>
      <c r="C35" s="439" t="s">
        <v>346</v>
      </c>
      <c r="D35" s="443">
        <v>0</v>
      </c>
      <c r="E35" s="452">
        <v>757762.3</v>
      </c>
      <c r="F35" s="452">
        <v>0</v>
      </c>
      <c r="G35" s="452">
        <v>0</v>
      </c>
    </row>
    <row r="36" spans="1:7" s="18" customFormat="1" ht="24.6" customHeight="1">
      <c r="A36" s="438" t="s">
        <v>347</v>
      </c>
      <c r="B36" s="475" t="s">
        <v>840</v>
      </c>
      <c r="C36" s="439" t="s">
        <v>348</v>
      </c>
      <c r="D36" s="443">
        <v>0</v>
      </c>
      <c r="E36" s="452">
        <v>757762.3</v>
      </c>
      <c r="F36" s="452">
        <v>0</v>
      </c>
      <c r="G36" s="452">
        <v>0</v>
      </c>
    </row>
    <row r="37" spans="1:7" s="18" customFormat="1" ht="82.9" customHeight="1">
      <c r="A37" s="438" t="s">
        <v>349</v>
      </c>
      <c r="B37" s="474" t="s">
        <v>841</v>
      </c>
      <c r="C37" s="440" t="s">
        <v>333</v>
      </c>
      <c r="D37" s="443">
        <v>0</v>
      </c>
      <c r="E37" s="452">
        <v>757762.3</v>
      </c>
      <c r="F37" s="452">
        <v>0</v>
      </c>
      <c r="G37" s="452">
        <v>0</v>
      </c>
    </row>
    <row r="38" spans="1:7" s="18" customFormat="1" ht="61.15" customHeight="1">
      <c r="A38" s="438" t="s">
        <v>350</v>
      </c>
      <c r="B38" s="473" t="s">
        <v>842</v>
      </c>
      <c r="C38" s="439" t="s">
        <v>311</v>
      </c>
      <c r="D38" s="443">
        <v>0</v>
      </c>
      <c r="E38" s="452">
        <v>757762.3</v>
      </c>
      <c r="F38" s="452">
        <v>0</v>
      </c>
      <c r="G38" s="452">
        <v>0</v>
      </c>
    </row>
    <row r="39" spans="1:7" s="18" customFormat="1" ht="52.15" customHeight="1">
      <c r="A39" s="438" t="s">
        <v>351</v>
      </c>
      <c r="B39" s="475" t="s">
        <v>843</v>
      </c>
      <c r="C39" s="439" t="s">
        <v>352</v>
      </c>
      <c r="D39" s="443">
        <v>0</v>
      </c>
      <c r="E39" s="452">
        <v>757762.3</v>
      </c>
      <c r="F39" s="452">
        <v>0</v>
      </c>
      <c r="G39" s="452">
        <v>0</v>
      </c>
    </row>
    <row r="40" spans="1:7" s="18" customFormat="1" ht="84" customHeight="1">
      <c r="A40" s="438" t="s">
        <v>353</v>
      </c>
      <c r="B40" s="473" t="s">
        <v>844</v>
      </c>
      <c r="C40" s="440" t="s">
        <v>333</v>
      </c>
      <c r="D40" s="443">
        <v>0</v>
      </c>
      <c r="E40" s="452">
        <v>757762.3</v>
      </c>
      <c r="F40" s="452">
        <v>0</v>
      </c>
      <c r="G40" s="452">
        <v>0</v>
      </c>
    </row>
    <row r="41" spans="1:7" s="18" customFormat="1" ht="69.599999999999994" customHeight="1">
      <c r="A41" s="438" t="s">
        <v>354</v>
      </c>
      <c r="B41" s="473" t="s">
        <v>845</v>
      </c>
      <c r="C41" s="439" t="s">
        <v>309</v>
      </c>
      <c r="D41" s="443">
        <v>0.16061896982734555</v>
      </c>
      <c r="E41" s="452">
        <v>757762.3</v>
      </c>
      <c r="F41" s="452">
        <v>1217.1099999999999</v>
      </c>
      <c r="G41" s="452">
        <v>1217.1099999999999</v>
      </c>
    </row>
    <row r="42" spans="1:7" s="18" customFormat="1" ht="86.45" customHeight="1">
      <c r="A42" s="438" t="s">
        <v>355</v>
      </c>
      <c r="B42" s="474" t="s">
        <v>846</v>
      </c>
      <c r="C42" s="440" t="s">
        <v>333</v>
      </c>
      <c r="D42" s="443">
        <v>0</v>
      </c>
      <c r="E42" s="452">
        <v>757762.3</v>
      </c>
      <c r="F42" s="452">
        <v>0</v>
      </c>
      <c r="G42" s="452">
        <v>0</v>
      </c>
    </row>
    <row r="43" spans="1:7" s="18" customFormat="1" ht="67.900000000000006" customHeight="1">
      <c r="A43" s="438" t="s">
        <v>356</v>
      </c>
      <c r="B43" s="473" t="s">
        <v>847</v>
      </c>
      <c r="C43" s="439" t="s">
        <v>311</v>
      </c>
      <c r="D43" s="443">
        <v>0</v>
      </c>
      <c r="E43" s="452">
        <v>757762.3</v>
      </c>
      <c r="F43" s="452">
        <v>0</v>
      </c>
      <c r="G43" s="452">
        <v>0</v>
      </c>
    </row>
    <row r="44" spans="1:7" s="18" customFormat="1" ht="67.900000000000006" customHeight="1">
      <c r="A44" s="438" t="s">
        <v>357</v>
      </c>
      <c r="B44" s="473" t="s">
        <v>848</v>
      </c>
      <c r="C44" s="439" t="s">
        <v>311</v>
      </c>
      <c r="D44" s="443">
        <v>0</v>
      </c>
      <c r="E44" s="452">
        <v>757762.3</v>
      </c>
      <c r="F44" s="452">
        <v>0</v>
      </c>
      <c r="G44" s="452">
        <v>0</v>
      </c>
    </row>
    <row r="45" spans="1:7" s="18" customFormat="1" ht="67.900000000000006" customHeight="1">
      <c r="A45" s="438" t="s">
        <v>358</v>
      </c>
      <c r="B45" s="473" t="s">
        <v>849</v>
      </c>
      <c r="C45" s="439" t="s">
        <v>309</v>
      </c>
      <c r="D45" s="443">
        <v>0.16061896982734555</v>
      </c>
      <c r="E45" s="452">
        <v>757762.3</v>
      </c>
      <c r="F45" s="452">
        <v>1217.1099999999999</v>
      </c>
      <c r="G45" s="452">
        <v>1217.1099999999999</v>
      </c>
    </row>
    <row r="46" spans="1:7" s="18" customFormat="1" ht="67.900000000000006" customHeight="1">
      <c r="A46" s="438" t="s">
        <v>359</v>
      </c>
      <c r="B46" s="473" t="s">
        <v>850</v>
      </c>
      <c r="C46" s="439" t="s">
        <v>311</v>
      </c>
      <c r="D46" s="443">
        <v>0</v>
      </c>
      <c r="E46" s="452">
        <v>757762.3</v>
      </c>
      <c r="F46" s="452">
        <v>0</v>
      </c>
      <c r="G46" s="452">
        <v>0</v>
      </c>
    </row>
    <row r="47" spans="1:7" s="18" customFormat="1" ht="75" customHeight="1">
      <c r="A47" s="438" t="s">
        <v>360</v>
      </c>
      <c r="B47" s="473" t="s">
        <v>851</v>
      </c>
      <c r="C47" s="440" t="s">
        <v>309</v>
      </c>
      <c r="D47" s="443">
        <v>0</v>
      </c>
      <c r="E47" s="452">
        <v>757762.3</v>
      </c>
      <c r="F47" s="452">
        <v>0</v>
      </c>
      <c r="G47" s="452">
        <v>0</v>
      </c>
    </row>
    <row r="48" spans="1:7" s="18" customFormat="1" ht="75" customHeight="1">
      <c r="A48" s="438" t="s">
        <v>361</v>
      </c>
      <c r="B48" s="473" t="s">
        <v>852</v>
      </c>
      <c r="C48" s="440" t="s">
        <v>309</v>
      </c>
      <c r="D48" s="443">
        <v>0</v>
      </c>
      <c r="E48" s="452">
        <v>757762.3</v>
      </c>
      <c r="F48" s="452">
        <v>0</v>
      </c>
      <c r="G48" s="452">
        <v>0</v>
      </c>
    </row>
    <row r="49" spans="1:7" s="18" customFormat="1" ht="57.6" customHeight="1">
      <c r="A49" s="438" t="s">
        <v>362</v>
      </c>
      <c r="B49" s="475" t="s">
        <v>853</v>
      </c>
      <c r="C49" s="439" t="s">
        <v>363</v>
      </c>
      <c r="D49" s="443">
        <v>0</v>
      </c>
      <c r="E49" s="452">
        <v>757762.3</v>
      </c>
      <c r="F49" s="452">
        <v>0</v>
      </c>
      <c r="G49" s="452">
        <v>0</v>
      </c>
    </row>
    <row r="50" spans="1:7" s="18" customFormat="1" ht="75" customHeight="1">
      <c r="A50" s="438" t="s">
        <v>364</v>
      </c>
      <c r="B50" s="473" t="s">
        <v>854</v>
      </c>
      <c r="C50" s="440" t="s">
        <v>333</v>
      </c>
      <c r="D50" s="443">
        <v>0</v>
      </c>
      <c r="E50" s="452">
        <v>757762.3</v>
      </c>
      <c r="F50" s="452">
        <v>0</v>
      </c>
      <c r="G50" s="452">
        <v>0</v>
      </c>
    </row>
    <row r="51" spans="1:7" s="18" customFormat="1" ht="56.45" customHeight="1">
      <c r="A51" s="438" t="s">
        <v>365</v>
      </c>
      <c r="B51" s="475" t="s">
        <v>855</v>
      </c>
      <c r="C51" s="439" t="s">
        <v>366</v>
      </c>
      <c r="D51" s="443">
        <v>0</v>
      </c>
      <c r="E51" s="452">
        <v>757762.3</v>
      </c>
      <c r="F51" s="452">
        <v>0</v>
      </c>
      <c r="G51" s="452">
        <v>0</v>
      </c>
    </row>
    <row r="52" spans="1:7" s="18" customFormat="1" ht="86.45" customHeight="1">
      <c r="A52" s="438" t="s">
        <v>367</v>
      </c>
      <c r="B52" s="473" t="s">
        <v>856</v>
      </c>
      <c r="C52" s="440" t="s">
        <v>368</v>
      </c>
      <c r="D52" s="443">
        <v>0</v>
      </c>
      <c r="E52" s="452">
        <v>757762.3</v>
      </c>
      <c r="F52" s="452">
        <v>0</v>
      </c>
      <c r="G52" s="452">
        <v>0</v>
      </c>
    </row>
    <row r="53" spans="1:7" s="18" customFormat="1" ht="75" customHeight="1">
      <c r="A53" s="438" t="s">
        <v>369</v>
      </c>
      <c r="B53" s="473" t="s">
        <v>857</v>
      </c>
      <c r="C53" s="439" t="s">
        <v>317</v>
      </c>
      <c r="D53" s="443">
        <v>0</v>
      </c>
      <c r="E53" s="452">
        <v>757762.3</v>
      </c>
      <c r="F53" s="452">
        <v>0</v>
      </c>
      <c r="G53" s="452">
        <v>0</v>
      </c>
    </row>
    <row r="54" spans="1:7" s="18" customFormat="1" ht="81.599999999999994" customHeight="1">
      <c r="A54" s="438" t="s">
        <v>370</v>
      </c>
      <c r="B54" s="474" t="s">
        <v>858</v>
      </c>
      <c r="C54" s="440" t="s">
        <v>333</v>
      </c>
      <c r="D54" s="443">
        <v>0</v>
      </c>
      <c r="E54" s="452">
        <v>757762.3</v>
      </c>
      <c r="F54" s="452">
        <v>0</v>
      </c>
      <c r="G54" s="452">
        <v>0</v>
      </c>
    </row>
    <row r="55" spans="1:7" s="18" customFormat="1" ht="58.15" customHeight="1">
      <c r="A55" s="438" t="s">
        <v>371</v>
      </c>
      <c r="B55" s="473" t="s">
        <v>859</v>
      </c>
      <c r="C55" s="439" t="s">
        <v>311</v>
      </c>
      <c r="D55" s="443">
        <v>6.6624335890027782</v>
      </c>
      <c r="E55" s="452">
        <v>757762.3</v>
      </c>
      <c r="F55" s="452">
        <v>50485.41</v>
      </c>
      <c r="G55" s="452">
        <v>50485.41</v>
      </c>
    </row>
    <row r="56" spans="1:7" s="18" customFormat="1" ht="22.9" customHeight="1">
      <c r="A56" s="438" t="s">
        <v>372</v>
      </c>
      <c r="B56" s="475" t="s">
        <v>860</v>
      </c>
      <c r="C56" s="439" t="s">
        <v>373</v>
      </c>
      <c r="D56" s="443">
        <v>0</v>
      </c>
      <c r="E56" s="452">
        <v>757762.3</v>
      </c>
      <c r="F56" s="452">
        <v>0</v>
      </c>
      <c r="G56" s="452">
        <v>0</v>
      </c>
    </row>
    <row r="57" spans="1:7" s="18" customFormat="1" ht="71.45" customHeight="1">
      <c r="A57" s="438" t="s">
        <v>374</v>
      </c>
      <c r="B57" s="473" t="s">
        <v>861</v>
      </c>
      <c r="C57" s="440" t="s">
        <v>309</v>
      </c>
      <c r="D57" s="443">
        <v>0</v>
      </c>
      <c r="E57" s="452">
        <v>757762.3</v>
      </c>
      <c r="F57" s="452">
        <v>0</v>
      </c>
      <c r="G57" s="452">
        <v>0</v>
      </c>
    </row>
    <row r="58" spans="1:7" s="18" customFormat="1" ht="63.6" customHeight="1">
      <c r="A58" s="438" t="s">
        <v>375</v>
      </c>
      <c r="B58" s="473" t="s">
        <v>862</v>
      </c>
      <c r="C58" s="439" t="s">
        <v>311</v>
      </c>
      <c r="D58" s="443">
        <v>0</v>
      </c>
      <c r="E58" s="452">
        <v>757762.3</v>
      </c>
      <c r="F58" s="452">
        <v>0</v>
      </c>
      <c r="G58" s="452">
        <v>0</v>
      </c>
    </row>
    <row r="59" spans="1:7" s="18" customFormat="1" ht="69" customHeight="1">
      <c r="A59" s="438" t="s">
        <v>376</v>
      </c>
      <c r="B59" s="473" t="s">
        <v>863</v>
      </c>
      <c r="C59" s="439" t="s">
        <v>377</v>
      </c>
      <c r="D59" s="443">
        <v>0</v>
      </c>
      <c r="E59" s="452">
        <v>757762.3</v>
      </c>
      <c r="F59" s="452">
        <v>0</v>
      </c>
      <c r="G59" s="452">
        <v>0</v>
      </c>
    </row>
    <row r="60" spans="1:7" s="18" customFormat="1" ht="27" customHeight="1">
      <c r="A60" s="438" t="s">
        <v>378</v>
      </c>
      <c r="B60" s="475" t="s">
        <v>864</v>
      </c>
      <c r="C60" s="439" t="s">
        <v>379</v>
      </c>
      <c r="D60" s="443">
        <v>0</v>
      </c>
      <c r="E60" s="452">
        <v>757762.3</v>
      </c>
      <c r="F60" s="452">
        <v>0</v>
      </c>
      <c r="G60" s="452">
        <v>0</v>
      </c>
    </row>
    <row r="61" spans="1:7" s="18" customFormat="1" ht="69.599999999999994" customHeight="1">
      <c r="A61" s="438" t="s">
        <v>380</v>
      </c>
      <c r="B61" s="473" t="s">
        <v>865</v>
      </c>
      <c r="C61" s="439" t="s">
        <v>309</v>
      </c>
      <c r="D61" s="443">
        <v>20.256771813535721</v>
      </c>
      <c r="E61" s="452">
        <v>757762.3</v>
      </c>
      <c r="F61" s="452">
        <v>153498.18</v>
      </c>
      <c r="G61" s="452">
        <v>153498.18</v>
      </c>
    </row>
    <row r="62" spans="1:7" s="18" customFormat="1" ht="86.45" customHeight="1">
      <c r="A62" s="438" t="s">
        <v>381</v>
      </c>
      <c r="B62" s="474" t="s">
        <v>866</v>
      </c>
      <c r="C62" s="440" t="s">
        <v>382</v>
      </c>
      <c r="D62" s="443">
        <v>0</v>
      </c>
      <c r="E62" s="452">
        <v>757762.3</v>
      </c>
      <c r="F62" s="452">
        <v>0</v>
      </c>
      <c r="G62" s="452">
        <v>0</v>
      </c>
    </row>
    <row r="63" spans="1:7" s="18" customFormat="1" ht="70.900000000000006" customHeight="1">
      <c r="A63" s="438" t="s">
        <v>383</v>
      </c>
      <c r="B63" s="474" t="s">
        <v>867</v>
      </c>
      <c r="C63" s="439" t="s">
        <v>377</v>
      </c>
      <c r="D63" s="443">
        <v>94.646045336380539</v>
      </c>
      <c r="E63" s="452">
        <v>757762.3</v>
      </c>
      <c r="F63" s="452">
        <v>717192.05</v>
      </c>
      <c r="G63" s="452">
        <v>717192.05</v>
      </c>
    </row>
    <row r="64" spans="1:7" s="18" customFormat="1" ht="71.45" customHeight="1">
      <c r="A64" s="438" t="s">
        <v>384</v>
      </c>
      <c r="B64" s="473" t="s">
        <v>868</v>
      </c>
      <c r="C64" s="439" t="s">
        <v>309</v>
      </c>
      <c r="D64" s="443">
        <v>0.16061896982734555</v>
      </c>
      <c r="E64" s="452">
        <v>757762.3</v>
      </c>
      <c r="F64" s="452">
        <v>1217.1099999999999</v>
      </c>
      <c r="G64" s="452">
        <v>1217.1099999999999</v>
      </c>
    </row>
    <row r="65" spans="1:11" s="18" customFormat="1" ht="81.599999999999994" customHeight="1">
      <c r="A65" s="438" t="s">
        <v>385</v>
      </c>
      <c r="B65" s="474" t="s">
        <v>869</v>
      </c>
      <c r="C65" s="440" t="s">
        <v>386</v>
      </c>
      <c r="D65" s="443">
        <v>0</v>
      </c>
      <c r="E65" s="452">
        <v>757762.3</v>
      </c>
      <c r="F65" s="452">
        <v>0</v>
      </c>
      <c r="G65" s="452">
        <v>0</v>
      </c>
    </row>
    <row r="66" spans="1:11" s="18" customFormat="1" ht="51.6" customHeight="1">
      <c r="A66" s="438" t="s">
        <v>387</v>
      </c>
      <c r="B66" s="475" t="s">
        <v>899</v>
      </c>
      <c r="C66" s="439" t="s">
        <v>363</v>
      </c>
      <c r="D66" s="443">
        <v>0</v>
      </c>
      <c r="E66" s="452">
        <v>757762.3</v>
      </c>
      <c r="F66" s="452">
        <v>0</v>
      </c>
      <c r="G66" s="452">
        <v>0</v>
      </c>
    </row>
    <row r="67" spans="1:11" s="18" customFormat="1" ht="53.45" customHeight="1">
      <c r="A67" s="438" t="s">
        <v>388</v>
      </c>
      <c r="B67" s="475" t="s">
        <v>870</v>
      </c>
      <c r="C67" s="439" t="s">
        <v>363</v>
      </c>
      <c r="D67" s="443">
        <v>0</v>
      </c>
      <c r="E67" s="452">
        <v>757762.3</v>
      </c>
      <c r="F67" s="452">
        <v>0</v>
      </c>
      <c r="G67" s="452">
        <v>0</v>
      </c>
    </row>
    <row r="68" spans="1:11" s="18" customFormat="1" ht="70.900000000000006" customHeight="1">
      <c r="A68" s="438" t="s">
        <v>389</v>
      </c>
      <c r="B68" s="473" t="s">
        <v>898</v>
      </c>
      <c r="C68" s="439" t="s">
        <v>309</v>
      </c>
      <c r="D68" s="443">
        <v>0.16061896982734555</v>
      </c>
      <c r="E68" s="452">
        <v>757762.3</v>
      </c>
      <c r="F68" s="452">
        <v>1217.1099999999999</v>
      </c>
      <c r="G68" s="452">
        <v>1217.1099999999999</v>
      </c>
    </row>
    <row r="69" spans="1:11" s="18" customFormat="1" ht="51.6" customHeight="1">
      <c r="A69" s="438" t="s">
        <v>390</v>
      </c>
      <c r="B69" s="475" t="s">
        <v>871</v>
      </c>
      <c r="C69" s="439" t="s">
        <v>391</v>
      </c>
      <c r="D69" s="443">
        <v>90.584474841252984</v>
      </c>
      <c r="E69" s="452">
        <v>757762.3</v>
      </c>
      <c r="F69" s="452">
        <v>686415</v>
      </c>
      <c r="G69" s="452">
        <v>686415</v>
      </c>
      <c r="K69" s="281">
        <f>+I69-J69</f>
        <v>0</v>
      </c>
    </row>
    <row r="70" spans="1:11" s="18" customFormat="1" ht="39.6" customHeight="1">
      <c r="A70" s="438" t="s">
        <v>392</v>
      </c>
      <c r="B70" s="473" t="s">
        <v>897</v>
      </c>
      <c r="C70" s="439" t="s">
        <v>313</v>
      </c>
      <c r="D70" s="443">
        <v>0</v>
      </c>
      <c r="E70" s="452">
        <v>757762.3</v>
      </c>
      <c r="F70" s="452"/>
      <c r="G70" s="452"/>
    </row>
    <row r="71" spans="1:11" s="18" customFormat="1" ht="74.45" customHeight="1">
      <c r="A71" s="438" t="s">
        <v>393</v>
      </c>
      <c r="B71" s="473" t="s">
        <v>872</v>
      </c>
      <c r="C71" s="439" t="s">
        <v>309</v>
      </c>
      <c r="D71" s="443">
        <v>0.16061896982734555</v>
      </c>
      <c r="E71" s="452">
        <v>757762.3</v>
      </c>
      <c r="F71" s="452">
        <v>1217.1099999999999</v>
      </c>
      <c r="G71" s="452">
        <v>1217.1099999999999</v>
      </c>
    </row>
    <row r="72" spans="1:11" s="18" customFormat="1" ht="70.900000000000006" customHeight="1">
      <c r="A72" s="438" t="s">
        <v>394</v>
      </c>
      <c r="B72" s="473" t="s">
        <v>873</v>
      </c>
      <c r="C72" s="439" t="s">
        <v>377</v>
      </c>
      <c r="D72" s="443">
        <v>0</v>
      </c>
      <c r="E72" s="452">
        <v>757762.3</v>
      </c>
      <c r="F72" s="452">
        <v>0</v>
      </c>
      <c r="G72" s="452">
        <v>0</v>
      </c>
    </row>
    <row r="73" spans="1:11" s="18" customFormat="1" ht="82.9" customHeight="1">
      <c r="A73" s="438" t="s">
        <v>395</v>
      </c>
      <c r="B73" s="474" t="s">
        <v>896</v>
      </c>
      <c r="C73" s="440" t="s">
        <v>396</v>
      </c>
      <c r="D73" s="443">
        <v>0</v>
      </c>
      <c r="E73" s="452">
        <v>757762.3</v>
      </c>
      <c r="F73" s="452">
        <v>0</v>
      </c>
      <c r="G73" s="452">
        <v>0</v>
      </c>
    </row>
    <row r="74" spans="1:11" s="18" customFormat="1" ht="59.45" customHeight="1">
      <c r="A74" s="438" t="s">
        <v>397</v>
      </c>
      <c r="B74" s="475" t="s">
        <v>874</v>
      </c>
      <c r="C74" s="439" t="s">
        <v>363</v>
      </c>
      <c r="D74" s="443">
        <v>0</v>
      </c>
      <c r="E74" s="452">
        <v>757762.3</v>
      </c>
      <c r="F74" s="452">
        <v>0</v>
      </c>
      <c r="G74" s="452">
        <v>0</v>
      </c>
    </row>
    <row r="75" spans="1:11" s="18" customFormat="1" ht="41.45" customHeight="1">
      <c r="A75" s="438" t="s">
        <v>398</v>
      </c>
      <c r="B75" s="475" t="s">
        <v>875</v>
      </c>
      <c r="C75" s="439" t="s">
        <v>363</v>
      </c>
      <c r="D75" s="443">
        <v>0</v>
      </c>
      <c r="E75" s="452">
        <v>757762.3</v>
      </c>
      <c r="F75" s="452">
        <v>0</v>
      </c>
      <c r="G75" s="452">
        <v>0</v>
      </c>
    </row>
    <row r="76" spans="1:11" s="18" customFormat="1" ht="65.45" customHeight="1">
      <c r="A76" s="438" t="s">
        <v>399</v>
      </c>
      <c r="B76" s="474" t="s">
        <v>876</v>
      </c>
      <c r="C76" s="440" t="s">
        <v>311</v>
      </c>
      <c r="D76" s="443">
        <v>0</v>
      </c>
      <c r="E76" s="452">
        <v>757762.3</v>
      </c>
      <c r="F76" s="452">
        <v>0</v>
      </c>
      <c r="G76" s="452">
        <v>0</v>
      </c>
    </row>
    <row r="77" spans="1:11" s="18" customFormat="1" ht="72.599999999999994" customHeight="1">
      <c r="A77" s="438" t="s">
        <v>400</v>
      </c>
      <c r="B77" s="473" t="s">
        <v>877</v>
      </c>
      <c r="C77" s="439" t="s">
        <v>317</v>
      </c>
      <c r="D77" s="443">
        <v>92.484868935812713</v>
      </c>
      <c r="E77" s="452">
        <v>757762.3</v>
      </c>
      <c r="F77" s="452">
        <v>700815.47</v>
      </c>
      <c r="G77" s="452">
        <v>700815.47</v>
      </c>
    </row>
    <row r="78" spans="1:11" s="18" customFormat="1" ht="53.45" customHeight="1">
      <c r="A78" s="438" t="s">
        <v>401</v>
      </c>
      <c r="B78" s="475" t="s">
        <v>895</v>
      </c>
      <c r="C78" s="439" t="s">
        <v>402</v>
      </c>
      <c r="D78" s="443">
        <v>88.283678140229469</v>
      </c>
      <c r="E78" s="452">
        <v>757762.3</v>
      </c>
      <c r="F78" s="452">
        <v>668980.43000000005</v>
      </c>
      <c r="G78" s="452">
        <v>668980.43000000005</v>
      </c>
    </row>
    <row r="79" spans="1:11" s="18" customFormat="1" ht="80.45" customHeight="1">
      <c r="A79" s="438" t="s">
        <v>403</v>
      </c>
      <c r="B79" s="473" t="s">
        <v>878</v>
      </c>
      <c r="C79" s="440" t="s">
        <v>333</v>
      </c>
      <c r="D79" s="443">
        <v>0</v>
      </c>
      <c r="E79" s="452">
        <v>757762.3</v>
      </c>
      <c r="F79" s="452">
        <v>0</v>
      </c>
      <c r="G79" s="452">
        <v>0</v>
      </c>
    </row>
    <row r="80" spans="1:11" s="18" customFormat="1" ht="71.45" customHeight="1">
      <c r="A80" s="438" t="s">
        <v>404</v>
      </c>
      <c r="B80" s="473" t="s">
        <v>879</v>
      </c>
      <c r="C80" s="439" t="s">
        <v>309</v>
      </c>
      <c r="D80" s="443">
        <v>0.16061896982734555</v>
      </c>
      <c r="E80" s="452">
        <v>757762.3</v>
      </c>
      <c r="F80" s="452">
        <v>1217.1099999999999</v>
      </c>
      <c r="G80" s="452">
        <v>1217.1099999999999</v>
      </c>
    </row>
    <row r="81" spans="1:7" s="18" customFormat="1" ht="30.6" customHeight="1">
      <c r="A81" s="438" t="s">
        <v>405</v>
      </c>
      <c r="B81" s="475" t="s">
        <v>880</v>
      </c>
      <c r="C81" s="439" t="s">
        <v>406</v>
      </c>
      <c r="D81" s="443">
        <v>91.324258279938178</v>
      </c>
      <c r="E81" s="452">
        <v>757762.3</v>
      </c>
      <c r="F81" s="452">
        <v>692020.8</v>
      </c>
      <c r="G81" s="452">
        <v>692020.8</v>
      </c>
    </row>
    <row r="82" spans="1:7" s="18" customFormat="1" ht="30.6" customHeight="1">
      <c r="A82" s="438" t="s">
        <v>407</v>
      </c>
      <c r="B82" s="475" t="s">
        <v>881</v>
      </c>
      <c r="C82" s="439" t="s">
        <v>408</v>
      </c>
      <c r="D82" s="443">
        <v>95.70059106925747</v>
      </c>
      <c r="E82" s="452">
        <v>757762.3</v>
      </c>
      <c r="F82" s="452">
        <v>725183</v>
      </c>
      <c r="G82" s="452">
        <v>725183</v>
      </c>
    </row>
    <row r="83" spans="1:7" s="18" customFormat="1" ht="78" customHeight="1">
      <c r="A83" s="438" t="s">
        <v>409</v>
      </c>
      <c r="B83" s="473" t="s">
        <v>882</v>
      </c>
      <c r="C83" s="439" t="s">
        <v>309</v>
      </c>
      <c r="D83" s="443">
        <v>77.866701734831622</v>
      </c>
      <c r="E83" s="452">
        <v>757762.3</v>
      </c>
      <c r="F83" s="452">
        <v>590044.51</v>
      </c>
      <c r="G83" s="452">
        <v>590044.51</v>
      </c>
    </row>
    <row r="84" spans="1:7" s="18" customFormat="1" ht="70.900000000000006" customHeight="1">
      <c r="A84" s="438" t="s">
        <v>410</v>
      </c>
      <c r="B84" s="473" t="s">
        <v>825</v>
      </c>
      <c r="C84" s="439" t="s">
        <v>309</v>
      </c>
      <c r="D84" s="443">
        <v>0.16061765015229706</v>
      </c>
      <c r="E84" s="452">
        <v>757762.3</v>
      </c>
      <c r="F84" s="452">
        <v>1217.0999999999999</v>
      </c>
      <c r="G84" s="452">
        <v>1217.0999999999999</v>
      </c>
    </row>
    <row r="85" spans="1:7" s="18" customFormat="1" ht="51" customHeight="1">
      <c r="A85" s="438" t="s">
        <v>411</v>
      </c>
      <c r="B85" s="475" t="s">
        <v>883</v>
      </c>
      <c r="C85" s="439" t="s">
        <v>363</v>
      </c>
      <c r="D85" s="443">
        <v>0</v>
      </c>
      <c r="E85" s="452">
        <v>757762.3</v>
      </c>
      <c r="F85" s="452">
        <v>0</v>
      </c>
      <c r="G85" s="452">
        <v>0</v>
      </c>
    </row>
    <row r="86" spans="1:7" s="18" customFormat="1" ht="60" customHeight="1">
      <c r="A86" s="438" t="s">
        <v>412</v>
      </c>
      <c r="B86" s="475" t="s">
        <v>893</v>
      </c>
      <c r="C86" s="439" t="s">
        <v>363</v>
      </c>
      <c r="D86" s="443">
        <v>0</v>
      </c>
      <c r="E86" s="452">
        <v>757762.3</v>
      </c>
      <c r="F86" s="452">
        <v>0</v>
      </c>
      <c r="G86" s="452">
        <v>0</v>
      </c>
    </row>
    <row r="87" spans="1:7" s="18" customFormat="1" ht="62.45" customHeight="1">
      <c r="A87" s="438" t="s">
        <v>413</v>
      </c>
      <c r="B87" s="473" t="s">
        <v>884</v>
      </c>
      <c r="C87" s="439" t="s">
        <v>311</v>
      </c>
      <c r="D87" s="443">
        <v>0</v>
      </c>
      <c r="E87" s="452">
        <v>757762.3</v>
      </c>
      <c r="F87" s="452">
        <v>0</v>
      </c>
      <c r="G87" s="452">
        <v>0</v>
      </c>
    </row>
    <row r="88" spans="1:7" s="18" customFormat="1" ht="67.900000000000006" customHeight="1">
      <c r="A88" s="438" t="s">
        <v>414</v>
      </c>
      <c r="B88" s="473" t="s">
        <v>894</v>
      </c>
      <c r="C88" s="439" t="s">
        <v>309</v>
      </c>
      <c r="D88" s="443">
        <v>0</v>
      </c>
      <c r="E88" s="452">
        <v>757762.3</v>
      </c>
      <c r="F88" s="452">
        <v>0</v>
      </c>
      <c r="G88" s="452">
        <v>0</v>
      </c>
    </row>
    <row r="89" spans="1:7" ht="11.45" customHeight="1">
      <c r="A89" s="264"/>
      <c r="B89" s="264"/>
      <c r="C89" s="264"/>
      <c r="D89" s="264"/>
      <c r="E89" s="441"/>
      <c r="F89" s="442"/>
      <c r="G89" s="442"/>
    </row>
    <row r="90" spans="1:7" s="36" customFormat="1" ht="15" customHeight="1">
      <c r="A90" s="449" t="s">
        <v>422</v>
      </c>
      <c r="B90" s="450"/>
      <c r="C90" s="450"/>
      <c r="D90" s="450"/>
      <c r="E90" s="451">
        <f>SUM(E8:E89)</f>
        <v>60620983.999999918</v>
      </c>
      <c r="F90" s="451">
        <f>SUM(F8:F89)</f>
        <v>11884564.35</v>
      </c>
      <c r="G90" s="451">
        <f t="shared" ref="G90" si="0">SUM(G8:G89)</f>
        <v>11827766.029999999</v>
      </c>
    </row>
    <row r="91" spans="1:7" ht="10.9" customHeight="1">
      <c r="A91" s="436"/>
      <c r="B91" s="436"/>
      <c r="C91" s="436"/>
      <c r="D91" s="436"/>
      <c r="E91" s="437"/>
      <c r="F91" s="437"/>
      <c r="G91" s="437"/>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33.xml><?xml version="1.0" encoding="utf-8"?>
<worksheet xmlns="http://schemas.openxmlformats.org/spreadsheetml/2006/main" xmlns:r="http://schemas.openxmlformats.org/officeDocument/2006/relationships">
  <sheetPr>
    <tabColor theme="3" tint="0.79998168889431442"/>
  </sheetPr>
  <dimension ref="A1:I39"/>
  <sheetViews>
    <sheetView showGridLines="0" workbookViewId="0">
      <selection activeCell="G17" sqref="G17"/>
    </sheetView>
  </sheetViews>
  <sheetFormatPr baseColWidth="10" defaultColWidth="11.42578125" defaultRowHeight="12.75"/>
  <cols>
    <col min="1" max="1" width="3.28515625" style="8" customWidth="1"/>
    <col min="2" max="2" width="48.7109375" style="8" customWidth="1"/>
    <col min="3" max="3" width="2.7109375" style="8" customWidth="1"/>
    <col min="4" max="9" width="17.7109375" style="8" customWidth="1"/>
    <col min="10" max="16384" width="11.42578125" style="8"/>
  </cols>
  <sheetData>
    <row r="1" spans="1:9">
      <c r="A1" s="30"/>
    </row>
    <row r="2" spans="1:9">
      <c r="A2" s="31"/>
      <c r="B2" s="766" t="s">
        <v>138</v>
      </c>
      <c r="C2" s="767"/>
      <c r="D2" s="767"/>
      <c r="E2" s="767"/>
      <c r="F2" s="767"/>
      <c r="G2" s="767"/>
      <c r="H2" s="767"/>
      <c r="I2" s="768"/>
    </row>
    <row r="3" spans="1:9">
      <c r="A3" s="33"/>
      <c r="B3" s="761" t="s">
        <v>288</v>
      </c>
      <c r="C3" s="764"/>
      <c r="D3" s="764"/>
      <c r="E3" s="764"/>
      <c r="F3" s="764"/>
      <c r="G3" s="764"/>
      <c r="H3" s="764"/>
      <c r="I3" s="769"/>
    </row>
    <row r="4" spans="1:9">
      <c r="B4" s="761" t="s">
        <v>144</v>
      </c>
      <c r="C4" s="764"/>
      <c r="D4" s="764"/>
      <c r="E4" s="764"/>
      <c r="F4" s="764"/>
      <c r="G4" s="764"/>
      <c r="H4" s="764"/>
      <c r="I4" s="769"/>
    </row>
    <row r="5" spans="1:9">
      <c r="B5" s="761" t="s">
        <v>289</v>
      </c>
      <c r="C5" s="764"/>
      <c r="D5" s="764"/>
      <c r="E5" s="764"/>
      <c r="F5" s="764"/>
      <c r="G5" s="764"/>
      <c r="H5" s="764"/>
      <c r="I5" s="769"/>
    </row>
    <row r="6" spans="1:9">
      <c r="B6" s="761" t="s">
        <v>139</v>
      </c>
      <c r="C6" s="764"/>
      <c r="D6" s="764"/>
      <c r="E6" s="764"/>
      <c r="F6" s="764"/>
      <c r="G6" s="764"/>
      <c r="H6" s="764"/>
      <c r="I6" s="769"/>
    </row>
    <row r="7" spans="1:9">
      <c r="B7" s="54"/>
      <c r="C7" s="55"/>
      <c r="D7" s="55"/>
      <c r="E7" s="55"/>
      <c r="F7" s="55"/>
      <c r="G7" s="55"/>
      <c r="H7" s="55"/>
      <c r="I7" s="56"/>
    </row>
    <row r="8" spans="1:9">
      <c r="B8" s="761" t="s">
        <v>140</v>
      </c>
      <c r="C8" s="57"/>
      <c r="D8" s="762" t="s">
        <v>141</v>
      </c>
      <c r="E8" s="762"/>
      <c r="F8" s="762"/>
      <c r="G8" s="762"/>
      <c r="H8" s="762"/>
      <c r="I8" s="763" t="s">
        <v>142</v>
      </c>
    </row>
    <row r="9" spans="1:9">
      <c r="B9" s="761"/>
      <c r="C9" s="58"/>
      <c r="D9" s="764" t="s">
        <v>88</v>
      </c>
      <c r="E9" s="765" t="s">
        <v>145</v>
      </c>
      <c r="F9" s="762" t="s">
        <v>22</v>
      </c>
      <c r="G9" s="762" t="s">
        <v>137</v>
      </c>
      <c r="H9" s="762" t="s">
        <v>143</v>
      </c>
      <c r="I9" s="763"/>
    </row>
    <row r="10" spans="1:9">
      <c r="B10" s="761"/>
      <c r="C10" s="59"/>
      <c r="D10" s="764"/>
      <c r="E10" s="765"/>
      <c r="F10" s="762"/>
      <c r="G10" s="762"/>
      <c r="H10" s="762"/>
      <c r="I10" s="763"/>
    </row>
    <row r="11" spans="1:9">
      <c r="B11" s="60"/>
      <c r="C11" s="61"/>
      <c r="D11" s="62" t="s">
        <v>0</v>
      </c>
      <c r="E11" s="62" t="s">
        <v>1</v>
      </c>
      <c r="F11" s="62" t="s">
        <v>2</v>
      </c>
      <c r="G11" s="62" t="s">
        <v>6</v>
      </c>
      <c r="H11" s="62" t="s">
        <v>3</v>
      </c>
      <c r="I11" s="63" t="s">
        <v>4</v>
      </c>
    </row>
    <row r="12" spans="1:9" s="18" customFormat="1" ht="13.9" customHeight="1">
      <c r="B12" s="64" t="s">
        <v>150</v>
      </c>
      <c r="C12" s="65"/>
      <c r="D12" s="66">
        <f>D13+D14+D15+D18+D19+D22</f>
        <v>1472210370</v>
      </c>
      <c r="E12" s="67">
        <f t="shared" ref="E12:E34" si="0">F12-D12</f>
        <v>1585166.7899999619</v>
      </c>
      <c r="F12" s="66">
        <f>F13+F14+F15+F18+F19+F22</f>
        <v>1473795536.79</v>
      </c>
      <c r="G12" s="66">
        <f t="shared" ref="G12:H12" si="1">G13+G14+G15+G18+G19+G22</f>
        <v>617298373.64999986</v>
      </c>
      <c r="H12" s="66">
        <f t="shared" si="1"/>
        <v>617298373.64999986</v>
      </c>
      <c r="I12" s="68">
        <f>F12-G12</f>
        <v>856497163.1400001</v>
      </c>
    </row>
    <row r="13" spans="1:9" s="18" customFormat="1" ht="13.9" customHeight="1">
      <c r="B13" s="69" t="s">
        <v>146</v>
      </c>
      <c r="C13" s="70"/>
      <c r="D13" s="71">
        <v>1472210370</v>
      </c>
      <c r="E13" s="72">
        <f>F13-D13</f>
        <v>0</v>
      </c>
      <c r="F13" s="71">
        <v>1472210370</v>
      </c>
      <c r="G13" s="71">
        <v>617298373.64999986</v>
      </c>
      <c r="H13" s="71">
        <v>617298373.64999986</v>
      </c>
      <c r="I13" s="73">
        <f>F13-G13</f>
        <v>854911996.35000014</v>
      </c>
    </row>
    <row r="14" spans="1:9" s="18" customFormat="1" ht="13.9" customHeight="1">
      <c r="B14" s="69" t="s">
        <v>147</v>
      </c>
      <c r="C14" s="70"/>
      <c r="D14" s="71">
        <v>0</v>
      </c>
      <c r="E14" s="72">
        <f t="shared" ref="E14:E22" si="2">F14-D14</f>
        <v>0</v>
      </c>
      <c r="F14" s="71">
        <v>0</v>
      </c>
      <c r="G14" s="71">
        <v>0</v>
      </c>
      <c r="H14" s="71">
        <v>0</v>
      </c>
      <c r="I14" s="73">
        <f t="shared" ref="I14:I34" si="3">F14-G14</f>
        <v>0</v>
      </c>
    </row>
    <row r="15" spans="1:9" s="18" customFormat="1" ht="13.9" customHeight="1">
      <c r="B15" s="69" t="s">
        <v>153</v>
      </c>
      <c r="C15" s="70"/>
      <c r="D15" s="71">
        <f>D16+D17</f>
        <v>0</v>
      </c>
      <c r="E15" s="72">
        <f>F15-D15</f>
        <v>0</v>
      </c>
      <c r="F15" s="71">
        <f t="shared" ref="F15:H15" si="4">F16+F17</f>
        <v>0</v>
      </c>
      <c r="G15" s="71">
        <f t="shared" si="4"/>
        <v>0</v>
      </c>
      <c r="H15" s="71">
        <f t="shared" si="4"/>
        <v>0</v>
      </c>
      <c r="I15" s="73">
        <f>F15-G15</f>
        <v>0</v>
      </c>
    </row>
    <row r="16" spans="1:9" s="18" customFormat="1" ht="13.9" customHeight="1">
      <c r="B16" s="74" t="s">
        <v>154</v>
      </c>
      <c r="C16" s="70"/>
      <c r="D16" s="71">
        <v>0</v>
      </c>
      <c r="E16" s="72">
        <f t="shared" si="2"/>
        <v>0</v>
      </c>
      <c r="F16" s="71">
        <v>0</v>
      </c>
      <c r="G16" s="71">
        <v>0</v>
      </c>
      <c r="H16" s="71">
        <v>0</v>
      </c>
      <c r="I16" s="73">
        <f>F16-G16</f>
        <v>0</v>
      </c>
    </row>
    <row r="17" spans="2:9" s="18" customFormat="1" ht="13.9" customHeight="1">
      <c r="B17" s="74" t="s">
        <v>155</v>
      </c>
      <c r="C17" s="70"/>
      <c r="D17" s="71">
        <v>0</v>
      </c>
      <c r="E17" s="72">
        <f t="shared" si="2"/>
        <v>0</v>
      </c>
      <c r="F17" s="71">
        <v>0</v>
      </c>
      <c r="G17" s="71">
        <v>0</v>
      </c>
      <c r="H17" s="71">
        <v>0</v>
      </c>
      <c r="I17" s="73">
        <f>F17-G17</f>
        <v>0</v>
      </c>
    </row>
    <row r="18" spans="2:9" s="18" customFormat="1" ht="13.9" customHeight="1">
      <c r="B18" s="69" t="s">
        <v>148</v>
      </c>
      <c r="C18" s="70"/>
      <c r="D18" s="71">
        <v>0</v>
      </c>
      <c r="E18" s="72">
        <f t="shared" si="2"/>
        <v>0</v>
      </c>
      <c r="F18" s="71">
        <v>0</v>
      </c>
      <c r="G18" s="71">
        <v>0</v>
      </c>
      <c r="H18" s="71">
        <v>0</v>
      </c>
      <c r="I18" s="73">
        <f t="shared" si="3"/>
        <v>0</v>
      </c>
    </row>
    <row r="19" spans="2:9" s="18" customFormat="1" ht="22.9" customHeight="1">
      <c r="B19" s="75" t="s">
        <v>156</v>
      </c>
      <c r="C19" s="70"/>
      <c r="D19" s="71">
        <f>D20+D21</f>
        <v>0</v>
      </c>
      <c r="E19" s="72">
        <f>F19-D19</f>
        <v>0</v>
      </c>
      <c r="F19" s="71">
        <f t="shared" ref="F19:H19" si="5">F20+F21</f>
        <v>0</v>
      </c>
      <c r="G19" s="71">
        <f t="shared" si="5"/>
        <v>0</v>
      </c>
      <c r="H19" s="71">
        <f t="shared" si="5"/>
        <v>0</v>
      </c>
      <c r="I19" s="73">
        <f t="shared" si="3"/>
        <v>0</v>
      </c>
    </row>
    <row r="20" spans="2:9" s="18" customFormat="1" ht="13.9" customHeight="1">
      <c r="B20" s="74" t="s">
        <v>157</v>
      </c>
      <c r="C20" s="70"/>
      <c r="D20" s="71">
        <v>0</v>
      </c>
      <c r="E20" s="72">
        <f t="shared" si="2"/>
        <v>0</v>
      </c>
      <c r="F20" s="71">
        <v>0</v>
      </c>
      <c r="G20" s="71">
        <v>0</v>
      </c>
      <c r="H20" s="71">
        <v>0</v>
      </c>
      <c r="I20" s="73">
        <f t="shared" si="3"/>
        <v>0</v>
      </c>
    </row>
    <row r="21" spans="2:9" s="18" customFormat="1" ht="13.9" customHeight="1">
      <c r="B21" s="74" t="s">
        <v>158</v>
      </c>
      <c r="C21" s="70"/>
      <c r="D21" s="71">
        <v>0</v>
      </c>
      <c r="E21" s="72">
        <f t="shared" si="2"/>
        <v>0</v>
      </c>
      <c r="F21" s="71">
        <v>0</v>
      </c>
      <c r="G21" s="71">
        <v>0</v>
      </c>
      <c r="H21" s="71">
        <v>0</v>
      </c>
      <c r="I21" s="73">
        <f t="shared" si="3"/>
        <v>0</v>
      </c>
    </row>
    <row r="22" spans="2:9" s="18" customFormat="1" ht="13.9" customHeight="1">
      <c r="B22" s="69" t="s">
        <v>149</v>
      </c>
      <c r="C22" s="70"/>
      <c r="D22" s="71">
        <v>0</v>
      </c>
      <c r="E22" s="72">
        <f t="shared" si="2"/>
        <v>1585166.79</v>
      </c>
      <c r="F22" s="71">
        <v>1585166.79</v>
      </c>
      <c r="G22" s="71">
        <v>0</v>
      </c>
      <c r="H22" s="71">
        <v>0</v>
      </c>
      <c r="I22" s="73">
        <f t="shared" si="3"/>
        <v>1585166.79</v>
      </c>
    </row>
    <row r="23" spans="2:9" s="18" customFormat="1" ht="13.9" customHeight="1">
      <c r="B23" s="69"/>
      <c r="C23" s="70"/>
      <c r="D23" s="71"/>
      <c r="E23" s="76"/>
      <c r="F23" s="71"/>
      <c r="G23" s="71"/>
      <c r="H23" s="71"/>
      <c r="I23" s="68"/>
    </row>
    <row r="24" spans="2:9" s="18" customFormat="1" ht="13.9" customHeight="1">
      <c r="B24" s="64" t="s">
        <v>151</v>
      </c>
      <c r="C24" s="65"/>
      <c r="D24" s="66">
        <f>D25+D26+D27+D30+D31+D34</f>
        <v>0</v>
      </c>
      <c r="E24" s="76"/>
      <c r="F24" s="66">
        <f t="shared" ref="F24:H24" si="6">F25+F26+F27+F30+F31+F34</f>
        <v>0</v>
      </c>
      <c r="G24" s="66">
        <f t="shared" si="6"/>
        <v>0</v>
      </c>
      <c r="H24" s="66">
        <f t="shared" si="6"/>
        <v>0</v>
      </c>
      <c r="I24" s="68">
        <f t="shared" si="3"/>
        <v>0</v>
      </c>
    </row>
    <row r="25" spans="2:9" s="18" customFormat="1" ht="13.9" customHeight="1">
      <c r="B25" s="69" t="s">
        <v>146</v>
      </c>
      <c r="C25" s="70"/>
      <c r="D25" s="71"/>
      <c r="E25" s="76"/>
      <c r="F25" s="71"/>
      <c r="G25" s="71"/>
      <c r="H25" s="71"/>
      <c r="I25" s="73">
        <f t="shared" si="3"/>
        <v>0</v>
      </c>
    </row>
    <row r="26" spans="2:9" s="18" customFormat="1" ht="13.9" customHeight="1">
      <c r="B26" s="69" t="s">
        <v>147</v>
      </c>
      <c r="C26" s="70"/>
      <c r="D26" s="71">
        <v>0</v>
      </c>
      <c r="E26" s="67">
        <f t="shared" si="0"/>
        <v>0</v>
      </c>
      <c r="F26" s="71"/>
      <c r="G26" s="71"/>
      <c r="H26" s="71"/>
      <c r="I26" s="73">
        <f>F26-G26</f>
        <v>0</v>
      </c>
    </row>
    <row r="27" spans="2:9" s="18" customFormat="1" ht="13.9" customHeight="1">
      <c r="B27" s="69" t="s">
        <v>153</v>
      </c>
      <c r="C27" s="70"/>
      <c r="D27" s="71">
        <f>D28+D29</f>
        <v>0</v>
      </c>
      <c r="E27" s="72">
        <f>F27-D27</f>
        <v>0</v>
      </c>
      <c r="F27" s="71">
        <f t="shared" ref="F27:H27" si="7">F28+F29</f>
        <v>0</v>
      </c>
      <c r="G27" s="71">
        <f t="shared" si="7"/>
        <v>0</v>
      </c>
      <c r="H27" s="71">
        <f t="shared" si="7"/>
        <v>0</v>
      </c>
      <c r="I27" s="73">
        <f t="shared" si="3"/>
        <v>0</v>
      </c>
    </row>
    <row r="28" spans="2:9" s="18" customFormat="1" ht="13.9" customHeight="1">
      <c r="B28" s="74" t="s">
        <v>154</v>
      </c>
      <c r="C28" s="70"/>
      <c r="D28" s="71">
        <v>0</v>
      </c>
      <c r="E28" s="72">
        <f t="shared" si="0"/>
        <v>0</v>
      </c>
      <c r="F28" s="71">
        <v>0</v>
      </c>
      <c r="G28" s="71">
        <v>0</v>
      </c>
      <c r="H28" s="71">
        <v>0</v>
      </c>
      <c r="I28" s="73">
        <f t="shared" si="3"/>
        <v>0</v>
      </c>
    </row>
    <row r="29" spans="2:9" s="18" customFormat="1" ht="13.9" customHeight="1">
      <c r="B29" s="74" t="s">
        <v>155</v>
      </c>
      <c r="C29" s="70"/>
      <c r="D29" s="71">
        <v>0</v>
      </c>
      <c r="E29" s="72">
        <f>F29-D29</f>
        <v>0</v>
      </c>
      <c r="F29" s="71">
        <v>0</v>
      </c>
      <c r="G29" s="71">
        <v>0</v>
      </c>
      <c r="H29" s="71">
        <v>0</v>
      </c>
      <c r="I29" s="73">
        <f>F29-G29</f>
        <v>0</v>
      </c>
    </row>
    <row r="30" spans="2:9" s="18" customFormat="1" ht="13.9" customHeight="1">
      <c r="B30" s="69" t="s">
        <v>148</v>
      </c>
      <c r="C30" s="70"/>
      <c r="D30" s="71">
        <v>0</v>
      </c>
      <c r="E30" s="72">
        <f t="shared" si="0"/>
        <v>0</v>
      </c>
      <c r="F30" s="71">
        <v>0</v>
      </c>
      <c r="G30" s="71">
        <v>0</v>
      </c>
      <c r="H30" s="71">
        <v>0</v>
      </c>
      <c r="I30" s="73">
        <f t="shared" si="3"/>
        <v>0</v>
      </c>
    </row>
    <row r="31" spans="2:9" s="18" customFormat="1" ht="22.9" customHeight="1">
      <c r="B31" s="75" t="s">
        <v>156</v>
      </c>
      <c r="C31" s="70"/>
      <c r="D31" s="71">
        <f>D32+D33</f>
        <v>0</v>
      </c>
      <c r="E31" s="72">
        <f>F31-D31</f>
        <v>0</v>
      </c>
      <c r="F31" s="71">
        <f t="shared" ref="F31:H31" si="8">F32+F33</f>
        <v>0</v>
      </c>
      <c r="G31" s="71">
        <f t="shared" si="8"/>
        <v>0</v>
      </c>
      <c r="H31" s="71">
        <f t="shared" si="8"/>
        <v>0</v>
      </c>
      <c r="I31" s="73">
        <f t="shared" si="3"/>
        <v>0</v>
      </c>
    </row>
    <row r="32" spans="2:9" s="18" customFormat="1" ht="13.9" customHeight="1">
      <c r="B32" s="74" t="s">
        <v>157</v>
      </c>
      <c r="C32" s="70"/>
      <c r="D32" s="71">
        <v>0</v>
      </c>
      <c r="E32" s="72">
        <f t="shared" si="0"/>
        <v>0</v>
      </c>
      <c r="F32" s="71">
        <v>0</v>
      </c>
      <c r="G32" s="71">
        <v>0</v>
      </c>
      <c r="H32" s="71">
        <v>0</v>
      </c>
      <c r="I32" s="73">
        <f t="shared" si="3"/>
        <v>0</v>
      </c>
    </row>
    <row r="33" spans="2:9" s="18" customFormat="1" ht="13.9" customHeight="1">
      <c r="B33" s="74" t="s">
        <v>158</v>
      </c>
      <c r="C33" s="70"/>
      <c r="D33" s="71">
        <v>0</v>
      </c>
      <c r="E33" s="72">
        <f t="shared" si="0"/>
        <v>0</v>
      </c>
      <c r="F33" s="71">
        <v>0</v>
      </c>
      <c r="G33" s="71">
        <v>0</v>
      </c>
      <c r="H33" s="71">
        <v>0</v>
      </c>
      <c r="I33" s="73">
        <f t="shared" si="3"/>
        <v>0</v>
      </c>
    </row>
    <row r="34" spans="2:9" s="18" customFormat="1" ht="13.9" customHeight="1">
      <c r="B34" s="69" t="s">
        <v>149</v>
      </c>
      <c r="C34" s="70"/>
      <c r="D34" s="71">
        <v>0</v>
      </c>
      <c r="E34" s="72">
        <f t="shared" si="0"/>
        <v>0</v>
      </c>
      <c r="F34" s="71">
        <v>0</v>
      </c>
      <c r="G34" s="71">
        <v>0</v>
      </c>
      <c r="H34" s="71">
        <v>0</v>
      </c>
      <c r="I34" s="73">
        <f t="shared" si="3"/>
        <v>0</v>
      </c>
    </row>
    <row r="35" spans="2:9" s="18" customFormat="1" ht="13.9" customHeight="1">
      <c r="B35" s="69"/>
      <c r="C35" s="77"/>
      <c r="D35" s="71"/>
      <c r="E35" s="76"/>
      <c r="F35" s="71"/>
      <c r="G35" s="71"/>
      <c r="H35" s="71"/>
      <c r="I35" s="68"/>
    </row>
    <row r="36" spans="2:9" s="18" customFormat="1" ht="13.9" customHeight="1">
      <c r="B36" s="444" t="s">
        <v>152</v>
      </c>
      <c r="C36" s="445"/>
      <c r="D36" s="446">
        <f>D12+D24</f>
        <v>1472210370</v>
      </c>
      <c r="E36" s="447">
        <f>F36-D36</f>
        <v>1585166.7899999619</v>
      </c>
      <c r="F36" s="446">
        <f>F12+F24</f>
        <v>1473795536.79</v>
      </c>
      <c r="G36" s="446">
        <f>G12+G24</f>
        <v>617298373.64999986</v>
      </c>
      <c r="H36" s="446">
        <f>H12+H24</f>
        <v>617298373.64999986</v>
      </c>
      <c r="I36" s="448">
        <f>F36-G36</f>
        <v>856497163.1400001</v>
      </c>
    </row>
    <row r="37" spans="2:9" s="18" customFormat="1" ht="11.25">
      <c r="B37" s="78"/>
      <c r="C37" s="79"/>
      <c r="D37" s="80"/>
      <c r="E37" s="80"/>
      <c r="F37" s="80"/>
      <c r="G37" s="80"/>
      <c r="H37" s="80"/>
      <c r="I37" s="81"/>
    </row>
    <row r="38" spans="2:9" s="18" customFormat="1" ht="11.25"/>
    <row r="39" spans="2:9" s="18" customFormat="1" ht="11.25"/>
  </sheetData>
  <mergeCells count="13">
    <mergeCell ref="B2:I2"/>
    <mergeCell ref="B3:I3"/>
    <mergeCell ref="B4:I4"/>
    <mergeCell ref="B5:I5"/>
    <mergeCell ref="B6:I6"/>
    <mergeCell ref="B8:B10"/>
    <mergeCell ref="D8:H8"/>
    <mergeCell ref="I8:I10"/>
    <mergeCell ref="D9:D10"/>
    <mergeCell ref="E9:E10"/>
    <mergeCell ref="F9:F10"/>
    <mergeCell ref="G9:G10"/>
    <mergeCell ref="H9:H10"/>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D11:E11 D37:E37 D12 F11:I11 D14:D36" numberStoredAsText="1"/>
    <ignoredError sqref="E12:E36" numberStoredAsText="1" formula="1"/>
  </ignoredErrors>
  <legacyDrawingHF r:id="rId2"/>
</worksheet>
</file>

<file path=xl/worksheets/sheet4.xml><?xml version="1.0" encoding="utf-8"?>
<worksheet xmlns="http://schemas.openxmlformats.org/spreadsheetml/2006/main" xmlns:r="http://schemas.openxmlformats.org/officeDocument/2006/relationships">
  <sheetPr>
    <tabColor theme="3" tint="0.79998168889431442"/>
  </sheetPr>
  <dimension ref="A1:J31"/>
  <sheetViews>
    <sheetView showGridLines="0" workbookViewId="0">
      <selection activeCell="A10" sqref="A1:XFD1048576"/>
    </sheetView>
  </sheetViews>
  <sheetFormatPr baseColWidth="10" defaultColWidth="11.42578125" defaultRowHeight="12.75"/>
  <cols>
    <col min="1" max="1" width="13.140625" style="8" customWidth="1"/>
    <col min="2" max="2" width="14.28515625" style="8" customWidth="1"/>
    <col min="3" max="3" width="13" style="8" customWidth="1"/>
    <col min="4" max="5" width="12.5703125" style="8" customWidth="1"/>
    <col min="6" max="6" width="11.85546875" style="8" customWidth="1"/>
    <col min="7" max="7" width="11" style="8" customWidth="1"/>
    <col min="8" max="8" width="6.5703125" style="8" customWidth="1"/>
    <col min="9" max="9" width="68.7109375" style="8" customWidth="1"/>
    <col min="10" max="16384" width="11.42578125" style="8"/>
  </cols>
  <sheetData>
    <row r="1" spans="1:10" ht="35.1" customHeight="1">
      <c r="A1" s="494" t="s">
        <v>79</v>
      </c>
      <c r="B1" s="495"/>
      <c r="C1" s="495"/>
      <c r="D1" s="495"/>
      <c r="E1" s="495"/>
      <c r="F1" s="495"/>
      <c r="G1" s="495"/>
      <c r="H1" s="495"/>
      <c r="I1" s="496"/>
    </row>
    <row r="2" spans="1:10" ht="6.75" customHeight="1"/>
    <row r="3" spans="1:10" ht="17.25" customHeight="1">
      <c r="A3" s="497" t="s">
        <v>290</v>
      </c>
      <c r="B3" s="498"/>
      <c r="C3" s="498"/>
      <c r="D3" s="498"/>
      <c r="E3" s="498"/>
      <c r="F3" s="498"/>
      <c r="G3" s="498"/>
      <c r="H3" s="498"/>
      <c r="I3" s="499"/>
    </row>
    <row r="4" spans="1:10" ht="17.25" customHeight="1">
      <c r="A4" s="497" t="s">
        <v>292</v>
      </c>
      <c r="B4" s="498"/>
      <c r="C4" s="498"/>
      <c r="D4" s="498"/>
      <c r="E4" s="498"/>
      <c r="F4" s="498"/>
      <c r="G4" s="498"/>
      <c r="H4" s="498"/>
      <c r="I4" s="499"/>
    </row>
    <row r="5" spans="1:10" ht="25.5" customHeight="1">
      <c r="A5" s="492" t="s">
        <v>30</v>
      </c>
      <c r="B5" s="504" t="s">
        <v>93</v>
      </c>
      <c r="C5" s="505"/>
      <c r="D5" s="505"/>
      <c r="E5" s="506"/>
      <c r="F5" s="504" t="s">
        <v>84</v>
      </c>
      <c r="G5" s="506"/>
      <c r="H5" s="500" t="s">
        <v>162</v>
      </c>
      <c r="I5" s="501"/>
      <c r="J5" s="10"/>
    </row>
    <row r="6" spans="1:10" ht="25.5" customHeight="1">
      <c r="A6" s="507"/>
      <c r="B6" s="11" t="s">
        <v>161</v>
      </c>
      <c r="C6" s="12" t="s">
        <v>40</v>
      </c>
      <c r="D6" s="12" t="s">
        <v>41</v>
      </c>
      <c r="E6" s="12" t="s">
        <v>96</v>
      </c>
      <c r="F6" s="12" t="s">
        <v>97</v>
      </c>
      <c r="G6" s="12" t="s">
        <v>98</v>
      </c>
      <c r="H6" s="502" t="s">
        <v>71</v>
      </c>
      <c r="I6" s="503"/>
      <c r="J6" s="13"/>
    </row>
    <row r="7" spans="1:10" s="181" customFormat="1" ht="12.75" customHeight="1">
      <c r="A7" s="102" t="s">
        <v>0</v>
      </c>
      <c r="B7" s="102" t="s">
        <v>1</v>
      </c>
      <c r="C7" s="102" t="s">
        <v>2</v>
      </c>
      <c r="D7" s="102" t="s">
        <v>6</v>
      </c>
      <c r="E7" s="102" t="s">
        <v>3</v>
      </c>
      <c r="F7" s="102" t="s">
        <v>4</v>
      </c>
      <c r="G7" s="102" t="s">
        <v>5</v>
      </c>
      <c r="H7" s="179"/>
      <c r="I7" s="180"/>
    </row>
    <row r="8" spans="1:10" s="181" customFormat="1" ht="18.95" customHeight="1">
      <c r="A8" s="182"/>
      <c r="B8" s="103"/>
      <c r="C8" s="103"/>
      <c r="D8" s="103"/>
      <c r="E8" s="103"/>
      <c r="F8" s="183"/>
      <c r="G8" s="103"/>
      <c r="H8" s="184" t="s">
        <v>436</v>
      </c>
      <c r="I8" s="23"/>
    </row>
    <row r="9" spans="1:10" s="181" customFormat="1" ht="18.95" customHeight="1">
      <c r="A9" s="182"/>
      <c r="B9" s="103"/>
      <c r="C9" s="103"/>
      <c r="D9" s="103"/>
      <c r="E9" s="103"/>
      <c r="F9" s="183"/>
      <c r="G9" s="103"/>
      <c r="H9" s="184" t="s">
        <v>437</v>
      </c>
      <c r="I9" s="23"/>
    </row>
    <row r="10" spans="1:10" s="181" customFormat="1" ht="18.95" customHeight="1">
      <c r="A10" s="185"/>
      <c r="B10" s="186"/>
      <c r="C10" s="186"/>
      <c r="D10" s="186"/>
      <c r="E10" s="186"/>
      <c r="F10" s="186"/>
      <c r="G10" s="186"/>
      <c r="H10" s="187" t="s">
        <v>17</v>
      </c>
      <c r="I10" s="180"/>
    </row>
    <row r="11" spans="1:10" s="181" customFormat="1" ht="18.95" customHeight="1">
      <c r="A11" s="108"/>
      <c r="B11" s="105"/>
      <c r="C11" s="105"/>
      <c r="D11" s="105"/>
      <c r="E11" s="105"/>
      <c r="F11" s="105"/>
      <c r="G11" s="105"/>
      <c r="H11" s="188" t="s">
        <v>18</v>
      </c>
      <c r="I11" s="109"/>
    </row>
    <row r="12" spans="1:10" s="181" customFormat="1" ht="18.95" customHeight="1">
      <c r="A12" s="182"/>
      <c r="B12" s="103"/>
      <c r="C12" s="103"/>
      <c r="D12" s="103"/>
      <c r="E12" s="103"/>
      <c r="F12" s="103"/>
      <c r="G12" s="103"/>
      <c r="H12" s="189" t="s">
        <v>17</v>
      </c>
      <c r="I12" s="180"/>
    </row>
    <row r="13" spans="1:10" s="181" customFormat="1" ht="18.95" customHeight="1">
      <c r="A13" s="108"/>
      <c r="B13" s="105"/>
      <c r="C13" s="105"/>
      <c r="D13" s="105"/>
      <c r="E13" s="105"/>
      <c r="F13" s="105"/>
      <c r="G13" s="105"/>
      <c r="H13" s="188" t="s">
        <v>18</v>
      </c>
      <c r="I13" s="109"/>
    </row>
    <row r="14" spans="1:10" s="181" customFormat="1" ht="18.95" customHeight="1">
      <c r="A14" s="182"/>
      <c r="B14" s="103"/>
      <c r="C14" s="103"/>
      <c r="D14" s="103"/>
      <c r="E14" s="103"/>
      <c r="F14" s="103"/>
      <c r="G14" s="103"/>
      <c r="H14" s="189" t="s">
        <v>17</v>
      </c>
      <c r="I14" s="180"/>
    </row>
    <row r="15" spans="1:10" s="181" customFormat="1" ht="18.95" customHeight="1">
      <c r="A15" s="108"/>
      <c r="B15" s="105"/>
      <c r="C15" s="105"/>
      <c r="D15" s="105"/>
      <c r="E15" s="105"/>
      <c r="F15" s="105"/>
      <c r="G15" s="105"/>
      <c r="H15" s="188" t="s">
        <v>18</v>
      </c>
      <c r="I15" s="109"/>
    </row>
    <row r="16" spans="1:10" s="181" customFormat="1" ht="18.95" customHeight="1">
      <c r="A16" s="182"/>
      <c r="B16" s="103"/>
      <c r="C16" s="103"/>
      <c r="D16" s="103"/>
      <c r="E16" s="103"/>
      <c r="F16" s="103"/>
      <c r="G16" s="103"/>
      <c r="H16" s="189" t="s">
        <v>17</v>
      </c>
      <c r="I16" s="180"/>
    </row>
    <row r="17" spans="1:9" s="181" customFormat="1" ht="18.95" customHeight="1">
      <c r="A17" s="108"/>
      <c r="B17" s="105"/>
      <c r="C17" s="105"/>
      <c r="D17" s="105"/>
      <c r="E17" s="105"/>
      <c r="F17" s="105"/>
      <c r="G17" s="105"/>
      <c r="H17" s="188" t="s">
        <v>18</v>
      </c>
      <c r="I17" s="109"/>
    </row>
    <row r="18" spans="1:9" s="181" customFormat="1" ht="18.95" customHeight="1">
      <c r="A18" s="182"/>
      <c r="B18" s="103"/>
      <c r="C18" s="103"/>
      <c r="D18" s="103"/>
      <c r="E18" s="103"/>
      <c r="F18" s="103"/>
      <c r="G18" s="103"/>
      <c r="H18" s="189" t="s">
        <v>17</v>
      </c>
      <c r="I18" s="180"/>
    </row>
    <row r="19" spans="1:9" s="181" customFormat="1" ht="18.95" customHeight="1">
      <c r="A19" s="108"/>
      <c r="B19" s="105"/>
      <c r="C19" s="105"/>
      <c r="D19" s="105"/>
      <c r="E19" s="105"/>
      <c r="F19" s="105"/>
      <c r="G19" s="105"/>
      <c r="H19" s="188" t="s">
        <v>18</v>
      </c>
      <c r="I19" s="109"/>
    </row>
    <row r="20" spans="1:9" s="181" customFormat="1" ht="18.95" customHeight="1">
      <c r="A20" s="182"/>
      <c r="B20" s="103"/>
      <c r="C20" s="103"/>
      <c r="D20" s="103"/>
      <c r="E20" s="103"/>
      <c r="F20" s="103"/>
      <c r="G20" s="103"/>
      <c r="H20" s="189" t="s">
        <v>17</v>
      </c>
      <c r="I20" s="180"/>
    </row>
    <row r="21" spans="1:9" s="181" customFormat="1" ht="18.95" customHeight="1">
      <c r="A21" s="108"/>
      <c r="B21" s="105"/>
      <c r="C21" s="105"/>
      <c r="D21" s="105"/>
      <c r="E21" s="105"/>
      <c r="F21" s="105"/>
      <c r="G21" s="105"/>
      <c r="H21" s="188" t="s">
        <v>18</v>
      </c>
      <c r="I21" s="109"/>
    </row>
    <row r="22" spans="1:9" s="181" customFormat="1" ht="18.95" customHeight="1">
      <c r="A22" s="185"/>
      <c r="B22" s="186"/>
      <c r="C22" s="186"/>
      <c r="D22" s="186"/>
      <c r="E22" s="186"/>
      <c r="F22" s="186"/>
      <c r="G22" s="186"/>
      <c r="H22" s="187" t="s">
        <v>17</v>
      </c>
      <c r="I22" s="180"/>
    </row>
    <row r="23" spans="1:9" s="181" customFormat="1" ht="18.95" customHeight="1">
      <c r="A23" s="108"/>
      <c r="B23" s="105"/>
      <c r="C23" s="105"/>
      <c r="D23" s="105"/>
      <c r="E23" s="105"/>
      <c r="F23" s="105"/>
      <c r="G23" s="105"/>
      <c r="H23" s="188" t="s">
        <v>18</v>
      </c>
      <c r="I23" s="109"/>
    </row>
    <row r="24" spans="1:9" s="181" customFormat="1" ht="18.95" customHeight="1">
      <c r="A24" s="182"/>
      <c r="B24" s="103"/>
      <c r="C24" s="103"/>
      <c r="D24" s="103"/>
      <c r="E24" s="103"/>
      <c r="F24" s="103"/>
      <c r="G24" s="103"/>
      <c r="H24" s="189" t="s">
        <v>17</v>
      </c>
      <c r="I24" s="180"/>
    </row>
    <row r="25" spans="1:9" s="181" customFormat="1" ht="18.95" customHeight="1">
      <c r="A25" s="108"/>
      <c r="B25" s="105"/>
      <c r="C25" s="105"/>
      <c r="D25" s="105"/>
      <c r="E25" s="105"/>
      <c r="F25" s="105"/>
      <c r="G25" s="105"/>
      <c r="H25" s="188" t="s">
        <v>18</v>
      </c>
      <c r="I25" s="109"/>
    </row>
    <row r="26" spans="1:9" s="181" customFormat="1" ht="18.95" customHeight="1">
      <c r="A26" s="182"/>
      <c r="B26" s="103"/>
      <c r="C26" s="103"/>
      <c r="D26" s="103"/>
      <c r="E26" s="103"/>
      <c r="F26" s="103"/>
      <c r="G26" s="103"/>
      <c r="H26" s="189" t="s">
        <v>17</v>
      </c>
      <c r="I26" s="180"/>
    </row>
    <row r="27" spans="1:9" s="181" customFormat="1" ht="18.95" customHeight="1">
      <c r="A27" s="182"/>
      <c r="B27" s="103"/>
      <c r="C27" s="103"/>
      <c r="D27" s="103"/>
      <c r="E27" s="103"/>
      <c r="F27" s="103"/>
      <c r="G27" s="103"/>
      <c r="H27" s="189" t="s">
        <v>18</v>
      </c>
      <c r="I27" s="109"/>
    </row>
    <row r="28" spans="1:9" s="181" customFormat="1" ht="24.75" customHeight="1">
      <c r="A28" s="29" t="s">
        <v>99</v>
      </c>
      <c r="B28" s="190"/>
      <c r="C28" s="191"/>
      <c r="D28" s="191"/>
      <c r="E28" s="191"/>
      <c r="F28" s="191"/>
      <c r="G28" s="191"/>
      <c r="H28" s="192"/>
      <c r="I28" s="107"/>
    </row>
    <row r="30" spans="1:9">
      <c r="A30" s="31"/>
      <c r="F30" s="193"/>
      <c r="I30" s="32"/>
    </row>
    <row r="31" spans="1:9">
      <c r="A31" s="33"/>
      <c r="F31" s="159"/>
      <c r="I31" s="35"/>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F8:G8 A7:D8 E7:G7" numberStoredAsText="1"/>
  </ignoredErrors>
  <drawing r:id="rId2"/>
  <legacyDrawingHF r:id="rId3"/>
</worksheet>
</file>

<file path=xl/worksheets/sheet5.xml><?xml version="1.0" encoding="utf-8"?>
<worksheet xmlns="http://schemas.openxmlformats.org/spreadsheetml/2006/main" xmlns:r="http://schemas.openxmlformats.org/officeDocument/2006/relationships">
  <sheetPr>
    <tabColor theme="3" tint="0.79998168889431442"/>
  </sheetPr>
  <dimension ref="A1:S104"/>
  <sheetViews>
    <sheetView showGridLines="0" view="pageBreakPreview" topLeftCell="H4" zoomScale="115" zoomScaleSheetLayoutView="115" workbookViewId="0">
      <pane ySplit="4" topLeftCell="A44" activePane="bottomLeft" state="frozen"/>
      <selection activeCell="A4" sqref="A4"/>
      <selection pane="bottomLeft" activeCell="P46" sqref="P46:Q46"/>
    </sheetView>
  </sheetViews>
  <sheetFormatPr baseColWidth="10" defaultColWidth="11.42578125" defaultRowHeight="12.75"/>
  <cols>
    <col min="1" max="1" width="3.85546875" style="8" customWidth="1"/>
    <col min="2" max="3" width="3.140625" style="8" customWidth="1"/>
    <col min="4" max="5" width="4" style="8" customWidth="1"/>
    <col min="6" max="6" width="3.140625" style="8" customWidth="1"/>
    <col min="7" max="7" width="29.140625" style="8" customWidth="1"/>
    <col min="8" max="8" width="9.85546875" style="160" customWidth="1"/>
    <col min="9" max="9" width="11.28515625" style="8" bestFit="1" customWidth="1"/>
    <col min="10" max="10" width="9.5703125" style="8" bestFit="1" customWidth="1"/>
    <col min="11" max="11" width="8.28515625" style="8" customWidth="1"/>
    <col min="12" max="15" width="12.42578125" style="8" customWidth="1"/>
    <col min="16" max="16" width="9.140625" style="8" customWidth="1"/>
    <col min="17" max="17" width="7.140625" style="8" customWidth="1"/>
    <col min="18" max="16384" width="11.42578125" style="8"/>
  </cols>
  <sheetData>
    <row r="1" spans="1:17" ht="35.1" customHeight="1">
      <c r="A1" s="494" t="s">
        <v>82</v>
      </c>
      <c r="B1" s="495"/>
      <c r="C1" s="495"/>
      <c r="D1" s="495"/>
      <c r="E1" s="495"/>
      <c r="F1" s="495"/>
      <c r="G1" s="495"/>
      <c r="H1" s="495"/>
      <c r="I1" s="495"/>
      <c r="J1" s="495"/>
      <c r="K1" s="495"/>
      <c r="L1" s="495"/>
      <c r="M1" s="495"/>
      <c r="N1" s="495"/>
      <c r="O1" s="495"/>
      <c r="P1" s="495"/>
      <c r="Q1" s="496"/>
    </row>
    <row r="2" spans="1:17" ht="6" customHeight="1">
      <c r="Q2" s="125"/>
    </row>
    <row r="3" spans="1:17" ht="20.100000000000001" customHeight="1">
      <c r="A3" s="497" t="s">
        <v>290</v>
      </c>
      <c r="B3" s="498"/>
      <c r="C3" s="498"/>
      <c r="D3" s="498"/>
      <c r="E3" s="498"/>
      <c r="F3" s="498"/>
      <c r="G3" s="498"/>
      <c r="H3" s="498"/>
      <c r="I3" s="498"/>
      <c r="J3" s="498"/>
      <c r="K3" s="498"/>
      <c r="L3" s="498"/>
      <c r="M3" s="498"/>
      <c r="N3" s="498"/>
      <c r="O3" s="498"/>
      <c r="P3" s="498"/>
      <c r="Q3" s="499"/>
    </row>
    <row r="4" spans="1:17" ht="20.100000000000001" customHeight="1">
      <c r="A4" s="497" t="s">
        <v>292</v>
      </c>
      <c r="B4" s="498"/>
      <c r="C4" s="498"/>
      <c r="D4" s="498"/>
      <c r="E4" s="498"/>
      <c r="F4" s="498"/>
      <c r="G4" s="498"/>
      <c r="H4" s="498"/>
      <c r="I4" s="498"/>
      <c r="J4" s="498"/>
      <c r="K4" s="498"/>
      <c r="L4" s="498"/>
      <c r="M4" s="498"/>
      <c r="N4" s="498"/>
      <c r="O4" s="498"/>
      <c r="P4" s="498"/>
      <c r="Q4" s="499"/>
    </row>
    <row r="5" spans="1:17" ht="15" customHeight="1">
      <c r="A5" s="492" t="s">
        <v>81</v>
      </c>
      <c r="B5" s="492" t="s">
        <v>39</v>
      </c>
      <c r="C5" s="492" t="s">
        <v>37</v>
      </c>
      <c r="D5" s="492" t="s">
        <v>38</v>
      </c>
      <c r="E5" s="492" t="s">
        <v>7</v>
      </c>
      <c r="F5" s="492" t="s">
        <v>70</v>
      </c>
      <c r="G5" s="492" t="s">
        <v>8</v>
      </c>
      <c r="H5" s="492" t="s">
        <v>23</v>
      </c>
      <c r="I5" s="161" t="s">
        <v>10</v>
      </c>
      <c r="J5" s="161"/>
      <c r="K5" s="161"/>
      <c r="L5" s="161"/>
      <c r="M5" s="161"/>
      <c r="N5" s="161"/>
      <c r="O5" s="161"/>
      <c r="P5" s="161"/>
      <c r="Q5" s="162"/>
    </row>
    <row r="6" spans="1:17" ht="15" customHeight="1">
      <c r="A6" s="508"/>
      <c r="B6" s="508"/>
      <c r="C6" s="508"/>
      <c r="D6" s="508"/>
      <c r="E6" s="508"/>
      <c r="F6" s="508"/>
      <c r="G6" s="508"/>
      <c r="H6" s="508"/>
      <c r="I6" s="163" t="s">
        <v>9</v>
      </c>
      <c r="J6" s="162"/>
      <c r="K6" s="492" t="s">
        <v>169</v>
      </c>
      <c r="L6" s="510" t="s">
        <v>92</v>
      </c>
      <c r="M6" s="511"/>
      <c r="N6" s="511"/>
      <c r="O6" s="511"/>
      <c r="P6" s="512" t="s">
        <v>117</v>
      </c>
      <c r="Q6" s="512" t="s">
        <v>103</v>
      </c>
    </row>
    <row r="7" spans="1:17" ht="42" customHeight="1">
      <c r="A7" s="509"/>
      <c r="B7" s="509"/>
      <c r="C7" s="509"/>
      <c r="D7" s="509"/>
      <c r="E7" s="509"/>
      <c r="F7" s="509"/>
      <c r="G7" s="509"/>
      <c r="H7" s="509"/>
      <c r="I7" s="12" t="s">
        <v>159</v>
      </c>
      <c r="J7" s="12" t="s">
        <v>24</v>
      </c>
      <c r="K7" s="493"/>
      <c r="L7" s="12" t="s">
        <v>163</v>
      </c>
      <c r="M7" s="12" t="s">
        <v>100</v>
      </c>
      <c r="N7" s="12" t="s">
        <v>101</v>
      </c>
      <c r="O7" s="12" t="s">
        <v>102</v>
      </c>
      <c r="P7" s="513"/>
      <c r="Q7" s="513"/>
    </row>
    <row r="8" spans="1:17" s="18" customFormat="1" ht="15" customHeight="1">
      <c r="A8" s="158"/>
      <c r="B8" s="104"/>
      <c r="C8" s="104"/>
      <c r="D8" s="104"/>
      <c r="E8" s="104"/>
      <c r="F8" s="104"/>
      <c r="G8" s="104"/>
      <c r="H8" s="164"/>
      <c r="I8" s="102"/>
      <c r="J8" s="102"/>
      <c r="K8" s="102"/>
      <c r="L8" s="102"/>
      <c r="M8" s="102"/>
      <c r="N8" s="102"/>
      <c r="O8" s="102"/>
      <c r="P8" s="102"/>
      <c r="Q8" s="102"/>
    </row>
    <row r="9" spans="1:17" s="18" customFormat="1" ht="22.5">
      <c r="A9" s="221">
        <v>1</v>
      </c>
      <c r="B9" s="221"/>
      <c r="C9" s="221"/>
      <c r="D9" s="221"/>
      <c r="E9" s="221"/>
      <c r="F9" s="221"/>
      <c r="G9" s="220" t="s">
        <v>217</v>
      </c>
      <c r="H9" s="202"/>
      <c r="I9" s="102"/>
      <c r="J9" s="102"/>
      <c r="K9" s="166"/>
      <c r="L9" s="167">
        <v>139454236.09999999</v>
      </c>
      <c r="M9" s="167">
        <v>122431191.22999999</v>
      </c>
      <c r="N9" s="167">
        <v>122431191.22999999</v>
      </c>
      <c r="O9" s="167">
        <v>122431191.22999999</v>
      </c>
      <c r="P9" s="168"/>
      <c r="Q9" s="168"/>
    </row>
    <row r="10" spans="1:17" s="18" customFormat="1" ht="11.25">
      <c r="A10" s="221"/>
      <c r="B10" s="221">
        <v>2</v>
      </c>
      <c r="C10" s="221"/>
      <c r="D10" s="221"/>
      <c r="E10" s="221"/>
      <c r="F10" s="221"/>
      <c r="G10" s="220" t="s">
        <v>263</v>
      </c>
      <c r="H10" s="202"/>
      <c r="I10" s="102"/>
      <c r="J10" s="102"/>
      <c r="K10" s="102"/>
      <c r="L10" s="167">
        <v>137995654.09999999</v>
      </c>
      <c r="M10" s="167">
        <v>120972609.22999999</v>
      </c>
      <c r="N10" s="167">
        <v>120972609.22999999</v>
      </c>
      <c r="O10" s="167">
        <v>120972609.22999999</v>
      </c>
      <c r="P10" s="168"/>
      <c r="Q10" s="168"/>
    </row>
    <row r="11" spans="1:17" s="18" customFormat="1" ht="11.25">
      <c r="A11" s="221"/>
      <c r="B11" s="221"/>
      <c r="C11" s="221">
        <v>3</v>
      </c>
      <c r="D11" s="221"/>
      <c r="E11" s="221"/>
      <c r="F11" s="221"/>
      <c r="G11" s="220" t="s">
        <v>264</v>
      </c>
      <c r="H11" s="202"/>
      <c r="I11" s="102"/>
      <c r="J11" s="102"/>
      <c r="K11" s="102"/>
      <c r="L11" s="167">
        <v>25098626.879999995</v>
      </c>
      <c r="M11" s="167">
        <v>25075595.879999995</v>
      </c>
      <c r="N11" s="167">
        <v>25075595.879999995</v>
      </c>
      <c r="O11" s="167">
        <v>25075595.879999995</v>
      </c>
      <c r="P11" s="168"/>
      <c r="Q11" s="168"/>
    </row>
    <row r="12" spans="1:17" s="18" customFormat="1" ht="22.5">
      <c r="A12" s="221"/>
      <c r="B12" s="221"/>
      <c r="C12" s="221"/>
      <c r="D12" s="221">
        <v>1</v>
      </c>
      <c r="E12" s="221"/>
      <c r="F12" s="221"/>
      <c r="G12" s="220" t="s">
        <v>218</v>
      </c>
      <c r="H12" s="202"/>
      <c r="I12" s="102"/>
      <c r="J12" s="102"/>
      <c r="K12" s="168"/>
      <c r="L12" s="167">
        <v>25098626.879999995</v>
      </c>
      <c r="M12" s="167">
        <v>25075595.879999995</v>
      </c>
      <c r="N12" s="167">
        <v>25075595.879999995</v>
      </c>
      <c r="O12" s="167">
        <v>25075595.879999995</v>
      </c>
      <c r="P12" s="167"/>
      <c r="Q12" s="168"/>
    </row>
    <row r="13" spans="1:17" s="18" customFormat="1" ht="11.25">
      <c r="A13" s="221"/>
      <c r="B13" s="221"/>
      <c r="C13" s="221"/>
      <c r="D13" s="221"/>
      <c r="E13" s="221">
        <v>205</v>
      </c>
      <c r="F13" s="221"/>
      <c r="G13" s="220" t="s">
        <v>177</v>
      </c>
      <c r="H13" s="202" t="s">
        <v>246</v>
      </c>
      <c r="I13" s="169">
        <v>25000</v>
      </c>
      <c r="J13" s="169">
        <v>25000</v>
      </c>
      <c r="K13" s="170">
        <f>IFERROR(J13/I13,0)</f>
        <v>1</v>
      </c>
      <c r="L13" s="167">
        <v>25098626.879999995</v>
      </c>
      <c r="M13" s="167">
        <v>25075595.879999995</v>
      </c>
      <c r="N13" s="167">
        <v>25075595.879999995</v>
      </c>
      <c r="O13" s="167">
        <v>25075595.879999995</v>
      </c>
      <c r="P13" s="170">
        <f>IFERROR(M13/L13,0)</f>
        <v>0.99908238007959105</v>
      </c>
      <c r="Q13" s="170">
        <f>IFERROR(K13/P13,0)</f>
        <v>1.0009184627200971</v>
      </c>
    </row>
    <row r="14" spans="1:17" s="18" customFormat="1" ht="22.5">
      <c r="A14" s="221"/>
      <c r="B14" s="221"/>
      <c r="C14" s="221"/>
      <c r="D14" s="221">
        <v>3</v>
      </c>
      <c r="E14" s="221"/>
      <c r="F14" s="221"/>
      <c r="G14" s="220" t="s">
        <v>219</v>
      </c>
      <c r="H14" s="202"/>
      <c r="I14" s="102"/>
      <c r="J14" s="102"/>
      <c r="K14" s="168"/>
      <c r="L14" s="167">
        <v>0</v>
      </c>
      <c r="M14" s="167">
        <v>0</v>
      </c>
      <c r="N14" s="167">
        <v>0</v>
      </c>
      <c r="O14" s="167">
        <v>0</v>
      </c>
      <c r="P14" s="168"/>
      <c r="Q14" s="168"/>
    </row>
    <row r="15" spans="1:17" s="18" customFormat="1" ht="33.75">
      <c r="A15" s="221"/>
      <c r="B15" s="221"/>
      <c r="C15" s="221"/>
      <c r="D15" s="221"/>
      <c r="E15" s="221">
        <v>209</v>
      </c>
      <c r="F15" s="221"/>
      <c r="G15" s="220" t="s">
        <v>178</v>
      </c>
      <c r="H15" s="202" t="s">
        <v>247</v>
      </c>
      <c r="I15" s="169">
        <v>0</v>
      </c>
      <c r="J15" s="169">
        <v>0</v>
      </c>
      <c r="K15" s="170">
        <f>IFERROR(J15/I15,0)</f>
        <v>0</v>
      </c>
      <c r="L15" s="167">
        <v>0</v>
      </c>
      <c r="M15" s="167">
        <v>0</v>
      </c>
      <c r="N15" s="167">
        <v>0</v>
      </c>
      <c r="O15" s="167">
        <v>0</v>
      </c>
      <c r="P15" s="170">
        <f>IFERROR(M15/L15,0)</f>
        <v>0</v>
      </c>
      <c r="Q15" s="170">
        <f>IFERROR(K15/P15,0)</f>
        <v>0</v>
      </c>
    </row>
    <row r="16" spans="1:17" s="18" customFormat="1" ht="22.5">
      <c r="A16" s="221"/>
      <c r="B16" s="221"/>
      <c r="C16" s="221">
        <v>4</v>
      </c>
      <c r="D16" s="221"/>
      <c r="E16" s="221"/>
      <c r="F16" s="221"/>
      <c r="G16" s="220" t="s">
        <v>265</v>
      </c>
      <c r="H16" s="202"/>
      <c r="I16" s="102"/>
      <c r="J16" s="102"/>
      <c r="K16" s="168"/>
      <c r="L16" s="167">
        <v>64123628.510000005</v>
      </c>
      <c r="M16" s="167">
        <v>57123628.510000005</v>
      </c>
      <c r="N16" s="167">
        <v>57123628.510000005</v>
      </c>
      <c r="O16" s="167">
        <v>57123628.510000005</v>
      </c>
      <c r="P16" s="168"/>
      <c r="Q16" s="168"/>
    </row>
    <row r="17" spans="1:19" s="18" customFormat="1" ht="11.25">
      <c r="A17" s="221"/>
      <c r="B17" s="221"/>
      <c r="C17" s="221"/>
      <c r="D17" s="221">
        <v>1</v>
      </c>
      <c r="E17" s="221"/>
      <c r="F17" s="221"/>
      <c r="G17" s="220" t="s">
        <v>220</v>
      </c>
      <c r="H17" s="202"/>
      <c r="I17" s="102"/>
      <c r="J17" s="102"/>
      <c r="K17" s="168"/>
      <c r="L17" s="167">
        <v>22615992.360000003</v>
      </c>
      <c r="M17" s="167">
        <v>22615992.360000003</v>
      </c>
      <c r="N17" s="167">
        <v>22615992.360000003</v>
      </c>
      <c r="O17" s="167">
        <v>22615992.360000003</v>
      </c>
      <c r="P17" s="168"/>
      <c r="Q17" s="168"/>
    </row>
    <row r="18" spans="1:19" s="18" customFormat="1" ht="25.15" customHeight="1">
      <c r="A18" s="221"/>
      <c r="B18" s="221"/>
      <c r="C18" s="221"/>
      <c r="D18" s="221"/>
      <c r="E18" s="221">
        <v>210</v>
      </c>
      <c r="F18" s="221"/>
      <c r="G18" s="220" t="s">
        <v>179</v>
      </c>
      <c r="H18" s="202" t="s">
        <v>247</v>
      </c>
      <c r="I18" s="171">
        <v>0</v>
      </c>
      <c r="J18" s="169">
        <v>0</v>
      </c>
      <c r="K18" s="170">
        <f t="shared" ref="K18:K19" si="0">IFERROR(J18/I18,0)</f>
        <v>0</v>
      </c>
      <c r="L18" s="167">
        <v>0</v>
      </c>
      <c r="M18" s="167">
        <v>0</v>
      </c>
      <c r="N18" s="167">
        <v>0</v>
      </c>
      <c r="O18" s="167">
        <v>0</v>
      </c>
      <c r="P18" s="170">
        <f t="shared" ref="P18:P19" si="1">IFERROR(M18/L18,0)</f>
        <v>0</v>
      </c>
      <c r="Q18" s="170">
        <f t="shared" ref="Q18:Q19" si="2">IFERROR(K18/P18,0)</f>
        <v>0</v>
      </c>
    </row>
    <row r="19" spans="1:19" s="18" customFormat="1" ht="22.5">
      <c r="A19" s="221"/>
      <c r="B19" s="221"/>
      <c r="C19" s="221"/>
      <c r="D19" s="221"/>
      <c r="E19" s="221">
        <v>211</v>
      </c>
      <c r="F19" s="221"/>
      <c r="G19" s="220" t="s">
        <v>180</v>
      </c>
      <c r="H19" s="202" t="s">
        <v>248</v>
      </c>
      <c r="I19" s="169">
        <v>750</v>
      </c>
      <c r="J19" s="169">
        <v>750</v>
      </c>
      <c r="K19" s="170">
        <f t="shared" si="0"/>
        <v>1</v>
      </c>
      <c r="L19" s="167">
        <v>22615992.360000003</v>
      </c>
      <c r="M19" s="167">
        <v>22615992.360000003</v>
      </c>
      <c r="N19" s="167">
        <v>22615992.360000003</v>
      </c>
      <c r="O19" s="167">
        <v>22615992.360000003</v>
      </c>
      <c r="P19" s="170">
        <f t="shared" si="1"/>
        <v>1</v>
      </c>
      <c r="Q19" s="170">
        <f t="shared" si="2"/>
        <v>1</v>
      </c>
    </row>
    <row r="20" spans="1:19" s="18" customFormat="1" ht="11.25">
      <c r="A20" s="221"/>
      <c r="B20" s="221"/>
      <c r="C20" s="221"/>
      <c r="D20" s="221">
        <v>2</v>
      </c>
      <c r="E20" s="221"/>
      <c r="F20" s="221"/>
      <c r="G20" s="220" t="s">
        <v>221</v>
      </c>
      <c r="H20" s="202"/>
      <c r="I20" s="102"/>
      <c r="J20" s="102"/>
      <c r="K20" s="168"/>
      <c r="L20" s="167">
        <v>41507636.150000006</v>
      </c>
      <c r="M20" s="167">
        <v>34507636.150000006</v>
      </c>
      <c r="N20" s="167">
        <v>34507636.150000006</v>
      </c>
      <c r="O20" s="167">
        <v>34507636.150000006</v>
      </c>
      <c r="P20" s="168"/>
      <c r="Q20" s="168"/>
    </row>
    <row r="21" spans="1:19" s="18" customFormat="1" ht="24" customHeight="1">
      <c r="A21" s="221"/>
      <c r="B21" s="221"/>
      <c r="C21" s="221"/>
      <c r="D21" s="221"/>
      <c r="E21" s="221">
        <v>213</v>
      </c>
      <c r="F21" s="221"/>
      <c r="G21" s="220" t="s">
        <v>181</v>
      </c>
      <c r="H21" s="202" t="s">
        <v>247</v>
      </c>
      <c r="I21" s="169">
        <v>0</v>
      </c>
      <c r="J21" s="169">
        <v>0</v>
      </c>
      <c r="K21" s="170">
        <f t="shared" ref="K21:K22" si="3">IFERROR(J21/I21,0)</f>
        <v>0</v>
      </c>
      <c r="L21" s="167">
        <v>0</v>
      </c>
      <c r="M21" s="167">
        <v>0</v>
      </c>
      <c r="N21" s="167">
        <v>0</v>
      </c>
      <c r="O21" s="167">
        <v>0</v>
      </c>
      <c r="P21" s="170">
        <f t="shared" ref="P21:P22" si="4">IFERROR(M21/L21,0)</f>
        <v>0</v>
      </c>
      <c r="Q21" s="170">
        <f t="shared" ref="Q21:Q22" si="5">IFERROR(K21/P21,0)</f>
        <v>0</v>
      </c>
    </row>
    <row r="22" spans="1:19" s="211" customFormat="1" ht="22.5">
      <c r="A22" s="222"/>
      <c r="B22" s="222"/>
      <c r="C22" s="222"/>
      <c r="D22" s="222"/>
      <c r="E22" s="222">
        <v>215</v>
      </c>
      <c r="F22" s="222"/>
      <c r="G22" s="210" t="s">
        <v>440</v>
      </c>
      <c r="H22" s="209" t="s">
        <v>248</v>
      </c>
      <c r="I22" s="172">
        <v>1053</v>
      </c>
      <c r="J22" s="172">
        <v>1052</v>
      </c>
      <c r="K22" s="213">
        <f t="shared" si="3"/>
        <v>0.9990503323836657</v>
      </c>
      <c r="L22" s="212">
        <v>41507636.150000006</v>
      </c>
      <c r="M22" s="212">
        <v>34507636.150000006</v>
      </c>
      <c r="N22" s="212">
        <v>34507636.150000006</v>
      </c>
      <c r="O22" s="212">
        <v>34507636.150000006</v>
      </c>
      <c r="P22" s="213">
        <f t="shared" si="4"/>
        <v>0.83135633224924088</v>
      </c>
      <c r="Q22" s="213">
        <f t="shared" si="5"/>
        <v>1.2017113404077016</v>
      </c>
      <c r="S22" s="260"/>
    </row>
    <row r="23" spans="1:19" s="18" customFormat="1" ht="11.25">
      <c r="A23" s="221"/>
      <c r="B23" s="221"/>
      <c r="C23" s="221">
        <v>5</v>
      </c>
      <c r="D23" s="221"/>
      <c r="E23" s="221"/>
      <c r="F23" s="221"/>
      <c r="G23" s="220" t="s">
        <v>266</v>
      </c>
      <c r="H23" s="202"/>
      <c r="I23" s="102"/>
      <c r="J23" s="102"/>
      <c r="K23" s="168"/>
      <c r="L23" s="167">
        <v>10086104.800000001</v>
      </c>
      <c r="M23" s="167">
        <v>86104.8</v>
      </c>
      <c r="N23" s="167">
        <v>86104.8</v>
      </c>
      <c r="O23" s="167">
        <v>86104.8</v>
      </c>
      <c r="P23" s="168"/>
      <c r="Q23" s="168"/>
    </row>
    <row r="24" spans="1:19" s="18" customFormat="1" ht="11.25">
      <c r="A24" s="221"/>
      <c r="B24" s="221"/>
      <c r="C24" s="221"/>
      <c r="D24" s="221">
        <v>1</v>
      </c>
      <c r="E24" s="221"/>
      <c r="F24" s="221"/>
      <c r="G24" s="220" t="s">
        <v>222</v>
      </c>
      <c r="H24" s="202"/>
      <c r="I24" s="102"/>
      <c r="J24" s="102"/>
      <c r="K24" s="168"/>
      <c r="L24" s="167">
        <v>10086104.800000001</v>
      </c>
      <c r="M24" s="167">
        <v>86104.8</v>
      </c>
      <c r="N24" s="167">
        <v>86104.8</v>
      </c>
      <c r="O24" s="167">
        <v>86104.8</v>
      </c>
      <c r="P24" s="168"/>
      <c r="Q24" s="168"/>
    </row>
    <row r="25" spans="1:19" s="18" customFormat="1" ht="11.25">
      <c r="A25" s="221"/>
      <c r="B25" s="221"/>
      <c r="C25" s="221"/>
      <c r="D25" s="221"/>
      <c r="E25" s="221">
        <v>216</v>
      </c>
      <c r="F25" s="221"/>
      <c r="G25" s="220" t="s">
        <v>183</v>
      </c>
      <c r="H25" s="202" t="s">
        <v>246</v>
      </c>
      <c r="I25" s="169">
        <v>9000</v>
      </c>
      <c r="J25" s="169">
        <v>9000</v>
      </c>
      <c r="K25" s="170">
        <f t="shared" ref="K25:K26" si="6">IFERROR(J25/I25,0)</f>
        <v>1</v>
      </c>
      <c r="L25" s="167">
        <v>86104.8</v>
      </c>
      <c r="M25" s="167">
        <v>86104.8</v>
      </c>
      <c r="N25" s="167">
        <v>86104.8</v>
      </c>
      <c r="O25" s="167">
        <v>86104.8</v>
      </c>
      <c r="P25" s="170">
        <f t="shared" ref="P25:P26" si="7">IFERROR(M25/L25,0)</f>
        <v>1</v>
      </c>
      <c r="Q25" s="170">
        <f t="shared" ref="Q25:Q26" si="8">IFERROR(K25/P25,0)</f>
        <v>1</v>
      </c>
    </row>
    <row r="26" spans="1:19" s="18" customFormat="1" ht="33.75">
      <c r="A26" s="221"/>
      <c r="B26" s="221"/>
      <c r="C26" s="221"/>
      <c r="D26" s="221"/>
      <c r="E26" s="221">
        <v>218</v>
      </c>
      <c r="F26" s="221"/>
      <c r="G26" s="220" t="s">
        <v>184</v>
      </c>
      <c r="H26" s="202" t="s">
        <v>247</v>
      </c>
      <c r="I26" s="169">
        <v>0</v>
      </c>
      <c r="J26" s="169">
        <v>0</v>
      </c>
      <c r="K26" s="170">
        <f t="shared" si="6"/>
        <v>0</v>
      </c>
      <c r="L26" s="167">
        <v>10000000</v>
      </c>
      <c r="M26" s="167">
        <v>0</v>
      </c>
      <c r="N26" s="167">
        <v>0</v>
      </c>
      <c r="O26" s="167">
        <v>0</v>
      </c>
      <c r="P26" s="170">
        <f t="shared" si="7"/>
        <v>0</v>
      </c>
      <c r="Q26" s="170">
        <f t="shared" si="8"/>
        <v>0</v>
      </c>
    </row>
    <row r="27" spans="1:19" s="18" customFormat="1" ht="11.25">
      <c r="A27" s="221"/>
      <c r="B27" s="221"/>
      <c r="C27" s="221">
        <v>6</v>
      </c>
      <c r="D27" s="221"/>
      <c r="E27" s="221"/>
      <c r="F27" s="221"/>
      <c r="G27" s="220" t="s">
        <v>267</v>
      </c>
      <c r="H27" s="202"/>
      <c r="I27" s="102"/>
      <c r="J27" s="102"/>
      <c r="K27" s="168"/>
      <c r="L27" s="167">
        <v>38687293.909999996</v>
      </c>
      <c r="M27" s="167">
        <v>38687280.039999999</v>
      </c>
      <c r="N27" s="167">
        <v>38687280.039999999</v>
      </c>
      <c r="O27" s="167">
        <v>38687280.039999999</v>
      </c>
      <c r="P27" s="168"/>
      <c r="Q27" s="168"/>
    </row>
    <row r="28" spans="1:19" s="18" customFormat="1" ht="11.25">
      <c r="A28" s="221"/>
      <c r="B28" s="221"/>
      <c r="C28" s="221"/>
      <c r="D28" s="221">
        <v>3</v>
      </c>
      <c r="E28" s="221"/>
      <c r="F28" s="221"/>
      <c r="G28" s="220" t="s">
        <v>223</v>
      </c>
      <c r="H28" s="202"/>
      <c r="I28" s="102"/>
      <c r="J28" s="102"/>
      <c r="K28" s="168"/>
      <c r="L28" s="167">
        <v>3447266</v>
      </c>
      <c r="M28" s="167">
        <v>3447266</v>
      </c>
      <c r="N28" s="167">
        <v>3447266</v>
      </c>
      <c r="O28" s="167">
        <v>3447266</v>
      </c>
      <c r="P28" s="168"/>
      <c r="Q28" s="168"/>
    </row>
    <row r="29" spans="1:19" s="211" customFormat="1" ht="11.25">
      <c r="A29" s="222"/>
      <c r="B29" s="222"/>
      <c r="C29" s="222"/>
      <c r="D29" s="222"/>
      <c r="E29" s="222">
        <v>219</v>
      </c>
      <c r="F29" s="222"/>
      <c r="G29" s="210" t="s">
        <v>185</v>
      </c>
      <c r="H29" s="209" t="s">
        <v>246</v>
      </c>
      <c r="I29" s="172">
        <v>4500</v>
      </c>
      <c r="J29" s="172">
        <v>0</v>
      </c>
      <c r="K29" s="213">
        <f>IFERROR(J29/I29,0)</f>
        <v>0</v>
      </c>
      <c r="L29" s="212">
        <v>3447266</v>
      </c>
      <c r="M29" s="212">
        <v>3447266</v>
      </c>
      <c r="N29" s="212">
        <v>3447266</v>
      </c>
      <c r="O29" s="212">
        <v>3447266</v>
      </c>
      <c r="P29" s="213">
        <f>IFERROR(M29/L29,0)</f>
        <v>1</v>
      </c>
      <c r="Q29" s="213">
        <f>IFERROR(K29/P29,0)</f>
        <v>0</v>
      </c>
    </row>
    <row r="30" spans="1:19" s="18" customFormat="1" ht="11.25">
      <c r="A30" s="221"/>
      <c r="B30" s="221"/>
      <c r="C30" s="221"/>
      <c r="D30" s="221">
        <v>8</v>
      </c>
      <c r="E30" s="221"/>
      <c r="F30" s="221"/>
      <c r="G30" s="220" t="s">
        <v>224</v>
      </c>
      <c r="H30" s="202"/>
      <c r="I30" s="102"/>
      <c r="J30" s="102"/>
      <c r="K30" s="168"/>
      <c r="L30" s="167">
        <v>12346345.549999999</v>
      </c>
      <c r="M30" s="167">
        <v>12346331.68</v>
      </c>
      <c r="N30" s="167">
        <v>12346331.68</v>
      </c>
      <c r="O30" s="167">
        <v>12346331.68</v>
      </c>
      <c r="P30" s="168"/>
      <c r="Q30" s="168"/>
    </row>
    <row r="31" spans="1:19" s="211" customFormat="1" ht="34.15" customHeight="1">
      <c r="A31" s="222"/>
      <c r="B31" s="222"/>
      <c r="C31" s="222"/>
      <c r="D31" s="222"/>
      <c r="E31" s="222">
        <v>224</v>
      </c>
      <c r="F31" s="222"/>
      <c r="G31" s="210" t="s">
        <v>186</v>
      </c>
      <c r="H31" s="209" t="s">
        <v>246</v>
      </c>
      <c r="I31" s="172">
        <v>1500</v>
      </c>
      <c r="J31" s="172">
        <v>0</v>
      </c>
      <c r="K31" s="213">
        <f t="shared" ref="K31:K32" si="9">IFERROR(J31/I31,0)</f>
        <v>0</v>
      </c>
      <c r="L31" s="212">
        <v>2748922.69</v>
      </c>
      <c r="M31" s="212">
        <v>2748922.69</v>
      </c>
      <c r="N31" s="212">
        <v>2748922.69</v>
      </c>
      <c r="O31" s="212">
        <v>2748922.69</v>
      </c>
      <c r="P31" s="213">
        <f t="shared" ref="P31:P32" si="10">IFERROR(M31/L31,0)</f>
        <v>1</v>
      </c>
      <c r="Q31" s="213">
        <f t="shared" ref="Q31:Q32" si="11">IFERROR(K31/P31,0)</f>
        <v>0</v>
      </c>
    </row>
    <row r="32" spans="1:19" s="211" customFormat="1" ht="33.75">
      <c r="A32" s="222"/>
      <c r="B32" s="222"/>
      <c r="C32" s="222"/>
      <c r="D32" s="222"/>
      <c r="E32" s="222">
        <v>225</v>
      </c>
      <c r="F32" s="222"/>
      <c r="G32" s="210" t="s">
        <v>187</v>
      </c>
      <c r="H32" s="209" t="s">
        <v>246</v>
      </c>
      <c r="I32" s="172">
        <v>2530</v>
      </c>
      <c r="J32" s="172">
        <v>30</v>
      </c>
      <c r="K32" s="213">
        <f t="shared" si="9"/>
        <v>1.1857707509881422E-2</v>
      </c>
      <c r="L32" s="212">
        <v>9597422.8599999994</v>
      </c>
      <c r="M32" s="212">
        <v>9597408.9900000002</v>
      </c>
      <c r="N32" s="212">
        <v>9597408.9900000002</v>
      </c>
      <c r="O32" s="212">
        <v>9597408.9900000002</v>
      </c>
      <c r="P32" s="213">
        <f t="shared" si="10"/>
        <v>0.99999855482037192</v>
      </c>
      <c r="Q32" s="213">
        <f t="shared" si="11"/>
        <v>1.1857724646423517E-2</v>
      </c>
    </row>
    <row r="33" spans="1:18" s="18" customFormat="1" ht="24" customHeight="1">
      <c r="A33" s="287"/>
      <c r="B33" s="287"/>
      <c r="C33" s="287"/>
      <c r="D33" s="287">
        <v>9</v>
      </c>
      <c r="E33" s="287"/>
      <c r="F33" s="287"/>
      <c r="G33" s="288" t="s">
        <v>225</v>
      </c>
      <c r="H33" s="289"/>
      <c r="I33" s="290"/>
      <c r="J33" s="290"/>
      <c r="K33" s="291"/>
      <c r="L33" s="292">
        <v>22893682.359999999</v>
      </c>
      <c r="M33" s="292">
        <v>22893682.359999999</v>
      </c>
      <c r="N33" s="292">
        <v>22893682.359999999</v>
      </c>
      <c r="O33" s="292">
        <v>22893682.359999999</v>
      </c>
      <c r="P33" s="291"/>
      <c r="Q33" s="291"/>
    </row>
    <row r="34" spans="1:18" s="211" customFormat="1" ht="11.25">
      <c r="A34" s="222"/>
      <c r="B34" s="222"/>
      <c r="C34" s="222"/>
      <c r="D34" s="222"/>
      <c r="E34" s="222">
        <v>226</v>
      </c>
      <c r="F34" s="222"/>
      <c r="G34" s="210" t="s">
        <v>188</v>
      </c>
      <c r="H34" s="209" t="s">
        <v>246</v>
      </c>
      <c r="I34" s="172">
        <v>300</v>
      </c>
      <c r="J34" s="172">
        <v>0</v>
      </c>
      <c r="K34" s="213">
        <f t="shared" ref="K34:K37" si="12">IFERROR(J34/I34,0)</f>
        <v>0</v>
      </c>
      <c r="L34" s="212">
        <v>4311323</v>
      </c>
      <c r="M34" s="212">
        <v>4311323</v>
      </c>
      <c r="N34" s="212">
        <v>4311323</v>
      </c>
      <c r="O34" s="212">
        <v>4311323</v>
      </c>
      <c r="P34" s="213">
        <f t="shared" ref="P34:P37" si="13">IFERROR(M34/L34,0)</f>
        <v>1</v>
      </c>
      <c r="Q34" s="213">
        <f t="shared" ref="Q34:Q37" si="14">IFERROR(K34/P34,0)</f>
        <v>0</v>
      </c>
    </row>
    <row r="35" spans="1:18" s="18" customFormat="1" ht="33.75">
      <c r="A35" s="221"/>
      <c r="B35" s="221"/>
      <c r="C35" s="221"/>
      <c r="D35" s="221"/>
      <c r="E35" s="221">
        <v>227</v>
      </c>
      <c r="F35" s="221"/>
      <c r="G35" s="220" t="s">
        <v>189</v>
      </c>
      <c r="H35" s="202" t="s">
        <v>247</v>
      </c>
      <c r="I35" s="172">
        <v>0</v>
      </c>
      <c r="J35" s="172">
        <v>0</v>
      </c>
      <c r="K35" s="170">
        <f t="shared" si="12"/>
        <v>0</v>
      </c>
      <c r="L35" s="167">
        <v>0</v>
      </c>
      <c r="M35" s="167">
        <v>0</v>
      </c>
      <c r="N35" s="167">
        <v>0</v>
      </c>
      <c r="O35" s="167">
        <v>0</v>
      </c>
      <c r="P35" s="170">
        <f t="shared" si="13"/>
        <v>0</v>
      </c>
      <c r="Q35" s="170">
        <f t="shared" si="14"/>
        <v>0</v>
      </c>
    </row>
    <row r="36" spans="1:18" s="18" customFormat="1" ht="33.75">
      <c r="A36" s="221"/>
      <c r="B36" s="221"/>
      <c r="C36" s="221"/>
      <c r="D36" s="221"/>
      <c r="E36" s="221">
        <v>229</v>
      </c>
      <c r="F36" s="221"/>
      <c r="G36" s="220" t="s">
        <v>190</v>
      </c>
      <c r="H36" s="202" t="s">
        <v>246</v>
      </c>
      <c r="I36" s="169">
        <v>2050</v>
      </c>
      <c r="J36" s="169">
        <v>2050</v>
      </c>
      <c r="K36" s="170">
        <f t="shared" si="12"/>
        <v>1</v>
      </c>
      <c r="L36" s="167">
        <v>13134570.119999999</v>
      </c>
      <c r="M36" s="167">
        <v>13134570.119999999</v>
      </c>
      <c r="N36" s="167">
        <v>13134570.119999999</v>
      </c>
      <c r="O36" s="167">
        <v>13134570.119999999</v>
      </c>
      <c r="P36" s="170">
        <f t="shared" si="13"/>
        <v>1</v>
      </c>
      <c r="Q36" s="170">
        <f t="shared" si="14"/>
        <v>1</v>
      </c>
    </row>
    <row r="37" spans="1:18" s="18" customFormat="1" ht="22.5">
      <c r="A37" s="221"/>
      <c r="B37" s="221"/>
      <c r="C37" s="221"/>
      <c r="D37" s="221"/>
      <c r="E37" s="221">
        <v>230</v>
      </c>
      <c r="F37" s="221"/>
      <c r="G37" s="220" t="s">
        <v>191</v>
      </c>
      <c r="H37" s="202" t="s">
        <v>246</v>
      </c>
      <c r="I37" s="169">
        <v>40000</v>
      </c>
      <c r="J37" s="169">
        <v>40000</v>
      </c>
      <c r="K37" s="170">
        <f t="shared" si="12"/>
        <v>1</v>
      </c>
      <c r="L37" s="167">
        <v>5447789.2400000002</v>
      </c>
      <c r="M37" s="167">
        <v>5447789.2400000002</v>
      </c>
      <c r="N37" s="167">
        <v>5447789.2400000002</v>
      </c>
      <c r="O37" s="167">
        <v>5447789.2400000002</v>
      </c>
      <c r="P37" s="170">
        <f t="shared" si="13"/>
        <v>1</v>
      </c>
      <c r="Q37" s="170">
        <f t="shared" si="14"/>
        <v>1</v>
      </c>
    </row>
    <row r="38" spans="1:18" s="18" customFormat="1" ht="11.25">
      <c r="A38" s="221"/>
      <c r="B38" s="221">
        <v>3</v>
      </c>
      <c r="C38" s="221"/>
      <c r="D38" s="221"/>
      <c r="E38" s="221"/>
      <c r="F38" s="221"/>
      <c r="G38" s="220" t="s">
        <v>268</v>
      </c>
      <c r="H38" s="202"/>
      <c r="I38" s="102"/>
      <c r="J38" s="102"/>
      <c r="K38" s="168"/>
      <c r="L38" s="167">
        <v>1458582</v>
      </c>
      <c r="M38" s="167">
        <v>1458582</v>
      </c>
      <c r="N38" s="167">
        <v>1458582</v>
      </c>
      <c r="O38" s="167">
        <v>1458582</v>
      </c>
      <c r="P38" s="168"/>
      <c r="Q38" s="168"/>
    </row>
    <row r="39" spans="1:18" s="18" customFormat="1" ht="33.75">
      <c r="A39" s="221"/>
      <c r="B39" s="221"/>
      <c r="C39" s="221">
        <v>1</v>
      </c>
      <c r="D39" s="221"/>
      <c r="E39" s="221"/>
      <c r="F39" s="221"/>
      <c r="G39" s="220" t="s">
        <v>269</v>
      </c>
      <c r="H39" s="202"/>
      <c r="I39" s="102"/>
      <c r="J39" s="102"/>
      <c r="K39" s="168"/>
      <c r="L39" s="167">
        <v>1458582</v>
      </c>
      <c r="M39" s="167">
        <v>1458582</v>
      </c>
      <c r="N39" s="167">
        <v>1458582</v>
      </c>
      <c r="O39" s="167">
        <v>1458582</v>
      </c>
      <c r="P39" s="168"/>
      <c r="Q39" s="168"/>
    </row>
    <row r="40" spans="1:18" s="18" customFormat="1" ht="11.25">
      <c r="A40" s="221"/>
      <c r="B40" s="221"/>
      <c r="C40" s="221"/>
      <c r="D40" s="221">
        <v>2</v>
      </c>
      <c r="E40" s="221"/>
      <c r="F40" s="221"/>
      <c r="G40" s="220" t="s">
        <v>226</v>
      </c>
      <c r="H40" s="202"/>
      <c r="I40" s="102"/>
      <c r="J40" s="102"/>
      <c r="K40" s="168"/>
      <c r="L40" s="167">
        <v>1458582</v>
      </c>
      <c r="M40" s="167">
        <v>1458582</v>
      </c>
      <c r="N40" s="167">
        <v>1458582</v>
      </c>
      <c r="O40" s="167">
        <v>1458582</v>
      </c>
      <c r="P40" s="168"/>
      <c r="Q40" s="168"/>
    </row>
    <row r="41" spans="1:18" s="18" customFormat="1" ht="11.25">
      <c r="A41" s="221"/>
      <c r="B41" s="221"/>
      <c r="C41" s="221"/>
      <c r="D41" s="221"/>
      <c r="E41" s="221">
        <v>232</v>
      </c>
      <c r="F41" s="221"/>
      <c r="G41" s="220" t="s">
        <v>192</v>
      </c>
      <c r="H41" s="202" t="s">
        <v>246</v>
      </c>
      <c r="I41" s="169">
        <v>900</v>
      </c>
      <c r="J41" s="169">
        <v>900</v>
      </c>
      <c r="K41" s="170">
        <f>IFERROR(J41/I41,0)</f>
        <v>1</v>
      </c>
      <c r="L41" s="167">
        <v>1458582</v>
      </c>
      <c r="M41" s="167">
        <v>1458582</v>
      </c>
      <c r="N41" s="167">
        <v>1458582</v>
      </c>
      <c r="O41" s="167">
        <v>1458582</v>
      </c>
      <c r="P41" s="170">
        <f>IFERROR(M41/L41,0)</f>
        <v>1</v>
      </c>
      <c r="Q41" s="170">
        <f>IFERROR(K41/P41,0)</f>
        <v>1</v>
      </c>
    </row>
    <row r="42" spans="1:18" s="18" customFormat="1" ht="22.5">
      <c r="A42" s="221">
        <v>2</v>
      </c>
      <c r="B42" s="221"/>
      <c r="C42" s="221"/>
      <c r="D42" s="221"/>
      <c r="E42" s="221"/>
      <c r="F42" s="221"/>
      <c r="G42" s="220" t="s">
        <v>227</v>
      </c>
      <c r="H42" s="202"/>
      <c r="I42" s="102"/>
      <c r="J42" s="102"/>
      <c r="K42" s="168"/>
      <c r="L42" s="167">
        <v>142109280.41999999</v>
      </c>
      <c r="M42" s="167">
        <v>122481185.31999999</v>
      </c>
      <c r="N42" s="167">
        <v>122481185.31999999</v>
      </c>
      <c r="O42" s="167">
        <v>122481185.31999999</v>
      </c>
      <c r="P42" s="168"/>
      <c r="Q42" s="168"/>
    </row>
    <row r="43" spans="1:18" s="18" customFormat="1" ht="11.25">
      <c r="A43" s="221"/>
      <c r="B43" s="221">
        <v>1</v>
      </c>
      <c r="C43" s="221"/>
      <c r="D43" s="221"/>
      <c r="E43" s="221"/>
      <c r="F43" s="221"/>
      <c r="G43" s="220" t="s">
        <v>270</v>
      </c>
      <c r="H43" s="202"/>
      <c r="I43" s="102"/>
      <c r="J43" s="102"/>
      <c r="K43" s="168"/>
      <c r="L43" s="167">
        <v>142109280.41999999</v>
      </c>
      <c r="M43" s="167">
        <v>122481185.31999999</v>
      </c>
      <c r="N43" s="167">
        <v>122481185.31999999</v>
      </c>
      <c r="O43" s="167">
        <v>122481185.31999999</v>
      </c>
      <c r="P43" s="168"/>
      <c r="Q43" s="168"/>
    </row>
    <row r="44" spans="1:18" s="18" customFormat="1" ht="22.5">
      <c r="A44" s="221"/>
      <c r="B44" s="221"/>
      <c r="C44" s="221">
        <v>7</v>
      </c>
      <c r="D44" s="221"/>
      <c r="E44" s="221"/>
      <c r="F44" s="221"/>
      <c r="G44" s="220" t="s">
        <v>271</v>
      </c>
      <c r="H44" s="202"/>
      <c r="I44" s="102"/>
      <c r="J44" s="102"/>
      <c r="K44" s="168"/>
      <c r="L44" s="167">
        <v>142109280.41999999</v>
      </c>
      <c r="M44" s="167">
        <v>122481185.31999999</v>
      </c>
      <c r="N44" s="167">
        <v>122481185.31999999</v>
      </c>
      <c r="O44" s="167">
        <v>122481185.31999999</v>
      </c>
      <c r="P44" s="168"/>
      <c r="Q44" s="168"/>
    </row>
    <row r="45" spans="1:18" s="18" customFormat="1" ht="11.25">
      <c r="A45" s="221"/>
      <c r="B45" s="221"/>
      <c r="C45" s="221"/>
      <c r="D45" s="221">
        <v>1</v>
      </c>
      <c r="E45" s="221"/>
      <c r="F45" s="221"/>
      <c r="G45" s="220" t="s">
        <v>228</v>
      </c>
      <c r="H45" s="202"/>
      <c r="I45" s="102"/>
      <c r="J45" s="102"/>
      <c r="K45" s="168"/>
      <c r="L45" s="167">
        <v>104736035.28999999</v>
      </c>
      <c r="M45" s="167">
        <v>85108301.189999998</v>
      </c>
      <c r="N45" s="167">
        <v>85108301.189999998</v>
      </c>
      <c r="O45" s="167">
        <v>85108301.189999998</v>
      </c>
      <c r="P45" s="168"/>
      <c r="Q45" s="168"/>
    </row>
    <row r="46" spans="1:18" s="211" customFormat="1" ht="11.25">
      <c r="A46" s="222"/>
      <c r="B46" s="222"/>
      <c r="C46" s="222"/>
      <c r="D46" s="222"/>
      <c r="E46" s="222">
        <v>201</v>
      </c>
      <c r="F46" s="222"/>
      <c r="G46" s="210" t="s">
        <v>193</v>
      </c>
      <c r="H46" s="209" t="s">
        <v>248</v>
      </c>
      <c r="I46" s="172">
        <v>19969</v>
      </c>
      <c r="J46" s="172">
        <v>19969</v>
      </c>
      <c r="K46" s="213">
        <f>IFERROR(J46/I46,0)</f>
        <v>1</v>
      </c>
      <c r="L46" s="212">
        <v>104736035.28999999</v>
      </c>
      <c r="M46" s="212">
        <v>85108301.189999998</v>
      </c>
      <c r="N46" s="212">
        <v>85108301.189999998</v>
      </c>
      <c r="O46" s="212">
        <v>85108301.189999998</v>
      </c>
      <c r="P46" s="213">
        <f>IFERROR(M46/L46,0)</f>
        <v>0.8125980800623831</v>
      </c>
      <c r="Q46" s="213">
        <f>IFERROR(K46/P46,0)</f>
        <v>1.2306206777195807</v>
      </c>
      <c r="R46" s="260"/>
    </row>
    <row r="47" spans="1:18" s="18" customFormat="1" ht="11.25">
      <c r="A47" s="221"/>
      <c r="B47" s="221"/>
      <c r="C47" s="221"/>
      <c r="D47" s="221">
        <v>2</v>
      </c>
      <c r="E47" s="221"/>
      <c r="F47" s="221"/>
      <c r="G47" s="220" t="s">
        <v>229</v>
      </c>
      <c r="H47" s="202"/>
      <c r="I47" s="102"/>
      <c r="J47" s="102"/>
      <c r="K47" s="168"/>
      <c r="L47" s="167">
        <v>37373245.129999995</v>
      </c>
      <c r="M47" s="167">
        <v>37372884.129999995</v>
      </c>
      <c r="N47" s="167">
        <v>37372884.129999995</v>
      </c>
      <c r="O47" s="167">
        <v>37372884.129999995</v>
      </c>
      <c r="P47" s="168"/>
      <c r="Q47" s="168"/>
    </row>
    <row r="48" spans="1:18" s="18" customFormat="1" ht="22.5">
      <c r="A48" s="221"/>
      <c r="B48" s="221"/>
      <c r="C48" s="221"/>
      <c r="D48" s="221"/>
      <c r="E48" s="221">
        <v>204</v>
      </c>
      <c r="F48" s="221"/>
      <c r="G48" s="220" t="s">
        <v>194</v>
      </c>
      <c r="H48" s="202" t="s">
        <v>249</v>
      </c>
      <c r="I48" s="169">
        <v>3241</v>
      </c>
      <c r="J48" s="169">
        <v>3241</v>
      </c>
      <c r="K48" s="170">
        <f>IFERROR(J48/I48,0)</f>
        <v>1</v>
      </c>
      <c r="L48" s="167">
        <v>37373245.129999995</v>
      </c>
      <c r="M48" s="167">
        <v>37372884.129999995</v>
      </c>
      <c r="N48" s="167">
        <v>37372884.129999995</v>
      </c>
      <c r="O48" s="167">
        <v>37372884.129999995</v>
      </c>
      <c r="P48" s="170">
        <f>IFERROR(M48/L48,0)</f>
        <v>0.9999903406835895</v>
      </c>
      <c r="Q48" s="170">
        <f>IFERROR(K48/P48,0)</f>
        <v>1.0000096594097139</v>
      </c>
    </row>
    <row r="49" spans="1:18" s="18" customFormat="1" ht="22.5">
      <c r="A49" s="221">
        <v>3</v>
      </c>
      <c r="B49" s="221"/>
      <c r="C49" s="221"/>
      <c r="D49" s="221"/>
      <c r="E49" s="221"/>
      <c r="F49" s="221"/>
      <c r="G49" s="220" t="s">
        <v>245</v>
      </c>
      <c r="H49" s="202"/>
      <c r="I49" s="102"/>
      <c r="J49" s="102"/>
      <c r="K49" s="168"/>
      <c r="L49" s="167">
        <v>6984906.46</v>
      </c>
      <c r="M49" s="167">
        <v>2384906.4500000002</v>
      </c>
      <c r="N49" s="167">
        <v>2384906.4500000002</v>
      </c>
      <c r="O49" s="167">
        <v>2384906.4500000002</v>
      </c>
      <c r="P49" s="168"/>
      <c r="Q49" s="168"/>
    </row>
    <row r="50" spans="1:18" s="18" customFormat="1" ht="11.25">
      <c r="A50" s="221"/>
      <c r="B50" s="221">
        <v>2</v>
      </c>
      <c r="C50" s="221"/>
      <c r="D50" s="221"/>
      <c r="E50" s="221"/>
      <c r="F50" s="221"/>
      <c r="G50" s="220" t="s">
        <v>263</v>
      </c>
      <c r="H50" s="202"/>
      <c r="I50" s="102"/>
      <c r="J50" s="102"/>
      <c r="K50" s="168"/>
      <c r="L50" s="167">
        <v>4032468</v>
      </c>
      <c r="M50" s="167">
        <v>1032468</v>
      </c>
      <c r="N50" s="167">
        <v>1032468</v>
      </c>
      <c r="O50" s="167">
        <v>1032468</v>
      </c>
      <c r="P50" s="168"/>
      <c r="Q50" s="168"/>
    </row>
    <row r="51" spans="1:18" s="18" customFormat="1" ht="22.5">
      <c r="A51" s="221"/>
      <c r="B51" s="221"/>
      <c r="C51" s="221">
        <v>2</v>
      </c>
      <c r="D51" s="221"/>
      <c r="E51" s="221"/>
      <c r="F51" s="221"/>
      <c r="G51" s="220" t="s">
        <v>272</v>
      </c>
      <c r="H51" s="202"/>
      <c r="I51" s="102"/>
      <c r="J51" s="102"/>
      <c r="K51" s="168"/>
      <c r="L51" s="167">
        <v>4032468</v>
      </c>
      <c r="M51" s="167">
        <v>1032468</v>
      </c>
      <c r="N51" s="167">
        <v>1032468</v>
      </c>
      <c r="O51" s="167">
        <v>1032468</v>
      </c>
      <c r="P51" s="168"/>
      <c r="Q51" s="168"/>
    </row>
    <row r="52" spans="1:18" s="18" customFormat="1" ht="22.5">
      <c r="A52" s="221"/>
      <c r="B52" s="221"/>
      <c r="C52" s="221"/>
      <c r="D52" s="221">
        <v>3</v>
      </c>
      <c r="E52" s="221"/>
      <c r="F52" s="221"/>
      <c r="G52" s="220" t="s">
        <v>230</v>
      </c>
      <c r="H52" s="202"/>
      <c r="I52" s="102"/>
      <c r="J52" s="102"/>
      <c r="K52" s="168"/>
      <c r="L52" s="167">
        <v>4032468</v>
      </c>
      <c r="M52" s="167">
        <v>1032468</v>
      </c>
      <c r="N52" s="167">
        <v>1032468</v>
      </c>
      <c r="O52" s="167">
        <v>1032468</v>
      </c>
      <c r="P52" s="168"/>
      <c r="Q52" s="168"/>
    </row>
    <row r="53" spans="1:18" s="211" customFormat="1" ht="22.5">
      <c r="A53" s="222"/>
      <c r="B53" s="222"/>
      <c r="C53" s="222"/>
      <c r="D53" s="222"/>
      <c r="E53" s="222">
        <v>212</v>
      </c>
      <c r="F53" s="222"/>
      <c r="G53" s="210" t="s">
        <v>195</v>
      </c>
      <c r="H53" s="209" t="s">
        <v>250</v>
      </c>
      <c r="I53" s="172">
        <v>22500</v>
      </c>
      <c r="J53" s="172">
        <v>22500</v>
      </c>
      <c r="K53" s="213">
        <f>IFERROR(J53/I53,0)</f>
        <v>1</v>
      </c>
      <c r="L53" s="212">
        <v>4032468</v>
      </c>
      <c r="M53" s="212">
        <v>1032468</v>
      </c>
      <c r="N53" s="212">
        <v>1032468</v>
      </c>
      <c r="O53" s="212">
        <v>1032468</v>
      </c>
      <c r="P53" s="213">
        <f>IFERROR(M53/L53,0)</f>
        <v>0.2560387335993739</v>
      </c>
      <c r="Q53" s="213">
        <f>IFERROR(K53/P53,0)</f>
        <v>3.9056590615883491</v>
      </c>
    </row>
    <row r="54" spans="1:18" s="18" customFormat="1" ht="11.25">
      <c r="A54" s="221"/>
      <c r="B54" s="221">
        <v>3</v>
      </c>
      <c r="C54" s="221"/>
      <c r="D54" s="221"/>
      <c r="E54" s="221"/>
      <c r="F54" s="221"/>
      <c r="G54" s="220" t="s">
        <v>268</v>
      </c>
      <c r="H54" s="202"/>
      <c r="I54" s="102"/>
      <c r="J54" s="102"/>
      <c r="K54" s="168"/>
      <c r="L54" s="167">
        <v>2952438.46</v>
      </c>
      <c r="M54" s="167">
        <v>1352438.4500000002</v>
      </c>
      <c r="N54" s="167">
        <v>1352438.4500000002</v>
      </c>
      <c r="O54" s="167">
        <v>1352438.4500000002</v>
      </c>
      <c r="P54" s="168"/>
      <c r="Q54" s="168"/>
    </row>
    <row r="55" spans="1:18" s="18" customFormat="1" ht="33.75">
      <c r="A55" s="221"/>
      <c r="B55" s="221"/>
      <c r="C55" s="221">
        <v>1</v>
      </c>
      <c r="D55" s="221"/>
      <c r="E55" s="221"/>
      <c r="F55" s="221"/>
      <c r="G55" s="220" t="s">
        <v>269</v>
      </c>
      <c r="H55" s="202"/>
      <c r="I55" s="102"/>
      <c r="J55" s="102"/>
      <c r="K55" s="168"/>
      <c r="L55" s="167">
        <v>2952438.46</v>
      </c>
      <c r="M55" s="167">
        <v>1352438.4500000002</v>
      </c>
      <c r="N55" s="167">
        <v>1352438.4500000002</v>
      </c>
      <c r="O55" s="167">
        <v>1352438.4500000002</v>
      </c>
      <c r="P55" s="168"/>
      <c r="Q55" s="168"/>
    </row>
    <row r="56" spans="1:18" s="18" customFormat="1" ht="22.5">
      <c r="A56" s="221"/>
      <c r="B56" s="221"/>
      <c r="C56" s="221"/>
      <c r="D56" s="221">
        <v>1</v>
      </c>
      <c r="E56" s="221"/>
      <c r="F56" s="221"/>
      <c r="G56" s="220" t="s">
        <v>231</v>
      </c>
      <c r="H56" s="202"/>
      <c r="I56" s="102"/>
      <c r="J56" s="102"/>
      <c r="K56" s="168"/>
      <c r="L56" s="167">
        <v>2952438.46</v>
      </c>
      <c r="M56" s="167">
        <v>1352438.4500000002</v>
      </c>
      <c r="N56" s="167">
        <v>1352438.4500000002</v>
      </c>
      <c r="O56" s="167">
        <v>1352438.4500000002</v>
      </c>
      <c r="P56" s="168"/>
      <c r="Q56" s="168"/>
    </row>
    <row r="57" spans="1:18" s="18" customFormat="1" ht="33.75">
      <c r="A57" s="287"/>
      <c r="B57" s="287"/>
      <c r="C57" s="287"/>
      <c r="D57" s="287"/>
      <c r="E57" s="287">
        <v>213</v>
      </c>
      <c r="F57" s="287"/>
      <c r="G57" s="288" t="s">
        <v>196</v>
      </c>
      <c r="H57" s="289" t="s">
        <v>248</v>
      </c>
      <c r="I57" s="293">
        <v>650</v>
      </c>
      <c r="J57" s="293">
        <v>650</v>
      </c>
      <c r="K57" s="294">
        <f t="shared" ref="K57:K58" si="15">IFERROR(J57/I57,0)</f>
        <v>1</v>
      </c>
      <c r="L57" s="292">
        <v>572184</v>
      </c>
      <c r="M57" s="292">
        <v>572184</v>
      </c>
      <c r="N57" s="292">
        <v>572184</v>
      </c>
      <c r="O57" s="292">
        <v>572184</v>
      </c>
      <c r="P57" s="294">
        <f t="shared" ref="P57:P58" si="16">IFERROR(M57/L57,0)</f>
        <v>1</v>
      </c>
      <c r="Q57" s="294">
        <f t="shared" ref="Q57:Q58" si="17">IFERROR(K57/P57,0)</f>
        <v>1</v>
      </c>
    </row>
    <row r="58" spans="1:18" s="18" customFormat="1" ht="33.75">
      <c r="A58" s="221"/>
      <c r="B58" s="221"/>
      <c r="C58" s="221"/>
      <c r="D58" s="221"/>
      <c r="E58" s="221">
        <v>215</v>
      </c>
      <c r="F58" s="221"/>
      <c r="G58" s="220" t="s">
        <v>197</v>
      </c>
      <c r="H58" s="284" t="s">
        <v>251</v>
      </c>
      <c r="I58" s="169">
        <v>8004</v>
      </c>
      <c r="J58" s="169">
        <v>8004</v>
      </c>
      <c r="K58" s="170">
        <f t="shared" si="15"/>
        <v>1</v>
      </c>
      <c r="L58" s="167">
        <v>2380254.46</v>
      </c>
      <c r="M58" s="167">
        <v>780254.45000000007</v>
      </c>
      <c r="N58" s="167">
        <v>780254.45000000007</v>
      </c>
      <c r="O58" s="167">
        <v>780254.45000000007</v>
      </c>
      <c r="P58" s="213">
        <f t="shared" si="16"/>
        <v>0.32780295683176669</v>
      </c>
      <c r="Q58" s="170">
        <f t="shared" si="17"/>
        <v>3.0506131172978246</v>
      </c>
    </row>
    <row r="59" spans="1:18" s="18" customFormat="1" ht="22.5">
      <c r="A59" s="221">
        <v>4</v>
      </c>
      <c r="B59" s="221"/>
      <c r="C59" s="221"/>
      <c r="D59" s="221"/>
      <c r="E59" s="221"/>
      <c r="F59" s="221"/>
      <c r="G59" s="220" t="s">
        <v>240</v>
      </c>
      <c r="H59" s="202"/>
      <c r="I59" s="102"/>
      <c r="J59" s="102"/>
      <c r="K59" s="168"/>
      <c r="L59" s="167">
        <v>523373995.33000004</v>
      </c>
      <c r="M59" s="167">
        <v>383096871.87</v>
      </c>
      <c r="N59" s="167">
        <v>383096871.87</v>
      </c>
      <c r="O59" s="167">
        <v>383096871.87</v>
      </c>
      <c r="P59" s="168"/>
      <c r="Q59" s="168"/>
    </row>
    <row r="60" spans="1:18" s="18" customFormat="1" ht="11.25">
      <c r="A60" s="221"/>
      <c r="B60" s="221">
        <v>2</v>
      </c>
      <c r="C60" s="221"/>
      <c r="D60" s="221"/>
      <c r="E60" s="221"/>
      <c r="F60" s="221"/>
      <c r="G60" s="220" t="s">
        <v>263</v>
      </c>
      <c r="H60" s="202"/>
      <c r="I60" s="102"/>
      <c r="J60" s="102"/>
      <c r="K60" s="168"/>
      <c r="L60" s="167">
        <v>523373995.33000004</v>
      </c>
      <c r="M60" s="167">
        <v>383096871.87</v>
      </c>
      <c r="N60" s="167">
        <v>383096871.87</v>
      </c>
      <c r="O60" s="167">
        <v>383096871.87</v>
      </c>
      <c r="P60" s="168"/>
      <c r="Q60" s="168"/>
    </row>
    <row r="61" spans="1:18" s="18" customFormat="1" ht="11.25">
      <c r="A61" s="221"/>
      <c r="B61" s="221"/>
      <c r="C61" s="221">
        <v>1</v>
      </c>
      <c r="D61" s="221"/>
      <c r="E61" s="221"/>
      <c r="F61" s="221"/>
      <c r="G61" s="220" t="s">
        <v>273</v>
      </c>
      <c r="H61" s="202"/>
      <c r="I61" s="102"/>
      <c r="J61" s="102"/>
      <c r="K61" s="168"/>
      <c r="L61" s="167">
        <v>173225514.55000001</v>
      </c>
      <c r="M61" s="167">
        <v>139016136.37</v>
      </c>
      <c r="N61" s="167">
        <v>139016136.37</v>
      </c>
      <c r="O61" s="167">
        <v>139016136.37</v>
      </c>
      <c r="P61" s="168"/>
      <c r="Q61" s="168"/>
    </row>
    <row r="62" spans="1:18" s="18" customFormat="1" ht="14.45" customHeight="1">
      <c r="A62" s="221"/>
      <c r="B62" s="221"/>
      <c r="C62" s="221"/>
      <c r="D62" s="221">
        <v>1</v>
      </c>
      <c r="E62" s="221"/>
      <c r="F62" s="221"/>
      <c r="G62" s="220" t="s">
        <v>232</v>
      </c>
      <c r="H62" s="202"/>
      <c r="I62" s="102"/>
      <c r="J62" s="102"/>
      <c r="K62" s="168"/>
      <c r="L62" s="167">
        <v>86792590.489999995</v>
      </c>
      <c r="M62" s="167">
        <v>76121510.629999995</v>
      </c>
      <c r="N62" s="167">
        <v>76121510.629999995</v>
      </c>
      <c r="O62" s="167">
        <v>76121510.629999995</v>
      </c>
      <c r="P62" s="168"/>
      <c r="Q62" s="168"/>
    </row>
    <row r="63" spans="1:18" s="18" customFormat="1" ht="13.15" customHeight="1">
      <c r="A63" s="221"/>
      <c r="B63" s="221"/>
      <c r="C63" s="221"/>
      <c r="D63" s="221"/>
      <c r="E63" s="221">
        <v>203</v>
      </c>
      <c r="F63" s="221"/>
      <c r="G63" s="220" t="s">
        <v>198</v>
      </c>
      <c r="H63" s="202" t="s">
        <v>252</v>
      </c>
      <c r="I63" s="169">
        <v>253470</v>
      </c>
      <c r="J63" s="169">
        <v>253470</v>
      </c>
      <c r="K63" s="170">
        <f>IFERROR(J63/I63,0)</f>
        <v>1</v>
      </c>
      <c r="L63" s="167">
        <v>86792590.489999995</v>
      </c>
      <c r="M63" s="167">
        <v>76121510.629999995</v>
      </c>
      <c r="N63" s="167">
        <v>76121510.629999995</v>
      </c>
      <c r="O63" s="167">
        <v>76121510.629999995</v>
      </c>
      <c r="P63" s="213">
        <f>IFERROR(M63/L63,0)</f>
        <v>0.87705079662036944</v>
      </c>
      <c r="Q63" s="213">
        <f>IFERROR(K63/P63,0)</f>
        <v>1.14018481466912</v>
      </c>
      <c r="R63" s="281"/>
    </row>
    <row r="64" spans="1:18" s="18" customFormat="1" ht="24.6" customHeight="1">
      <c r="A64" s="221"/>
      <c r="B64" s="221"/>
      <c r="C64" s="221"/>
      <c r="D64" s="221">
        <v>3</v>
      </c>
      <c r="E64" s="221"/>
      <c r="F64" s="221"/>
      <c r="G64" s="220" t="s">
        <v>230</v>
      </c>
      <c r="H64" s="202"/>
      <c r="I64" s="102"/>
      <c r="J64" s="102"/>
      <c r="K64" s="168"/>
      <c r="L64" s="167">
        <v>32970402.699999999</v>
      </c>
      <c r="M64" s="167">
        <v>32913604.379999999</v>
      </c>
      <c r="N64" s="167">
        <v>32913604.379999999</v>
      </c>
      <c r="O64" s="167">
        <v>32913604.379999999</v>
      </c>
      <c r="P64" s="168"/>
      <c r="Q64" s="168"/>
    </row>
    <row r="65" spans="1:18" s="18" customFormat="1" ht="34.15" customHeight="1">
      <c r="A65" s="221"/>
      <c r="B65" s="221"/>
      <c r="C65" s="221"/>
      <c r="D65" s="221"/>
      <c r="E65" s="221">
        <v>206</v>
      </c>
      <c r="F65" s="221"/>
      <c r="G65" s="220" t="s">
        <v>199</v>
      </c>
      <c r="H65" s="202" t="s">
        <v>253</v>
      </c>
      <c r="I65" s="169">
        <v>3</v>
      </c>
      <c r="J65" s="169">
        <v>3</v>
      </c>
      <c r="K65" s="170">
        <f>IFERROR(J65/I65,0)</f>
        <v>1</v>
      </c>
      <c r="L65" s="167">
        <v>32970402.699999999</v>
      </c>
      <c r="M65" s="167">
        <v>32913604.379999999</v>
      </c>
      <c r="N65" s="167">
        <v>32913604.379999999</v>
      </c>
      <c r="O65" s="167">
        <v>32913604.379999999</v>
      </c>
      <c r="P65" s="170">
        <f>IFERROR(M65/L65,0)</f>
        <v>0.99827729371349172</v>
      </c>
      <c r="Q65" s="170">
        <f>IFERROR(K65/P65,0)</f>
        <v>1.0017256791247851</v>
      </c>
    </row>
    <row r="66" spans="1:18" s="18" customFormat="1" ht="22.5">
      <c r="A66" s="221"/>
      <c r="B66" s="221"/>
      <c r="C66" s="221"/>
      <c r="D66" s="221">
        <v>5</v>
      </c>
      <c r="E66" s="221"/>
      <c r="F66" s="221"/>
      <c r="G66" s="220" t="s">
        <v>233</v>
      </c>
      <c r="H66" s="202"/>
      <c r="I66" s="102"/>
      <c r="J66" s="102"/>
      <c r="K66" s="168"/>
      <c r="L66" s="167">
        <v>53462521.359999999</v>
      </c>
      <c r="M66" s="167">
        <v>29981021.359999999</v>
      </c>
      <c r="N66" s="167">
        <v>29981021.359999999</v>
      </c>
      <c r="O66" s="167">
        <v>29981021.359999999</v>
      </c>
      <c r="P66" s="168"/>
      <c r="Q66" s="168"/>
    </row>
    <row r="67" spans="1:18" s="18" customFormat="1" ht="22.5">
      <c r="A67" s="221"/>
      <c r="B67" s="221"/>
      <c r="C67" s="221"/>
      <c r="D67" s="221"/>
      <c r="E67" s="221">
        <v>207</v>
      </c>
      <c r="F67" s="221"/>
      <c r="G67" s="220" t="s">
        <v>200</v>
      </c>
      <c r="H67" s="202" t="s">
        <v>254</v>
      </c>
      <c r="I67" s="169">
        <v>2874000</v>
      </c>
      <c r="J67" s="169">
        <v>2874000</v>
      </c>
      <c r="K67" s="170">
        <f t="shared" ref="K67:K68" si="18">IFERROR(J67/I67,0)</f>
        <v>1</v>
      </c>
      <c r="L67" s="167">
        <v>32349671.359999999</v>
      </c>
      <c r="M67" s="167">
        <v>26868171.359999999</v>
      </c>
      <c r="N67" s="167">
        <v>26868171.359999999</v>
      </c>
      <c r="O67" s="167">
        <v>26868171.359999999</v>
      </c>
      <c r="P67" s="213">
        <f t="shared" ref="P67:P68" si="19">IFERROR(M67/L67,0)</f>
        <v>0.8305546928437173</v>
      </c>
      <c r="Q67" s="213">
        <f t="shared" ref="Q67:Q68" si="20">IFERROR(K67/P67,0)</f>
        <v>1.2040146285563962</v>
      </c>
      <c r="R67" s="281"/>
    </row>
    <row r="68" spans="1:18" s="18" customFormat="1" ht="11.25">
      <c r="A68" s="221"/>
      <c r="B68" s="221"/>
      <c r="C68" s="221"/>
      <c r="D68" s="221"/>
      <c r="E68" s="221">
        <v>208</v>
      </c>
      <c r="F68" s="221"/>
      <c r="G68" s="220" t="s">
        <v>201</v>
      </c>
      <c r="H68" s="202" t="s">
        <v>255</v>
      </c>
      <c r="I68" s="169">
        <v>7300</v>
      </c>
      <c r="J68" s="169">
        <v>7300</v>
      </c>
      <c r="K68" s="170">
        <f t="shared" si="18"/>
        <v>1</v>
      </c>
      <c r="L68" s="167">
        <v>21112850</v>
      </c>
      <c r="M68" s="167">
        <v>3112850</v>
      </c>
      <c r="N68" s="167">
        <v>3112850</v>
      </c>
      <c r="O68" s="167">
        <v>3112850</v>
      </c>
      <c r="P68" s="213">
        <f t="shared" si="19"/>
        <v>0.14743864518527816</v>
      </c>
      <c r="Q68" s="213">
        <f t="shared" si="20"/>
        <v>6.782482291147983</v>
      </c>
    </row>
    <row r="69" spans="1:18" s="18" customFormat="1" ht="24.6" customHeight="1">
      <c r="A69" s="221"/>
      <c r="B69" s="221"/>
      <c r="C69" s="221">
        <v>2</v>
      </c>
      <c r="D69" s="221"/>
      <c r="E69" s="221"/>
      <c r="F69" s="221"/>
      <c r="G69" s="220" t="s">
        <v>272</v>
      </c>
      <c r="H69" s="202"/>
      <c r="I69" s="102"/>
      <c r="J69" s="102"/>
      <c r="K69" s="168"/>
      <c r="L69" s="167">
        <v>350148480.77999997</v>
      </c>
      <c r="M69" s="167">
        <v>244080735.5</v>
      </c>
      <c r="N69" s="167">
        <v>244080735.5</v>
      </c>
      <c r="O69" s="167">
        <v>244080735.5</v>
      </c>
      <c r="P69" s="168"/>
      <c r="Q69" s="168"/>
    </row>
    <row r="70" spans="1:18" s="18" customFormat="1" ht="11.25">
      <c r="A70" s="221"/>
      <c r="B70" s="221"/>
      <c r="C70" s="221"/>
      <c r="D70" s="221">
        <v>1</v>
      </c>
      <c r="E70" s="221"/>
      <c r="F70" s="221"/>
      <c r="G70" s="220" t="s">
        <v>234</v>
      </c>
      <c r="H70" s="202"/>
      <c r="I70" s="102"/>
      <c r="J70" s="102"/>
      <c r="K70" s="168"/>
      <c r="L70" s="167">
        <v>137346081.33000001</v>
      </c>
      <c r="M70" s="167">
        <v>78778336.050000012</v>
      </c>
      <c r="N70" s="167">
        <v>78778336.050000012</v>
      </c>
      <c r="O70" s="167">
        <v>78778336.050000012</v>
      </c>
      <c r="P70" s="168"/>
      <c r="Q70" s="168"/>
    </row>
    <row r="71" spans="1:18" s="18" customFormat="1" ht="11.25">
      <c r="A71" s="221"/>
      <c r="B71" s="221"/>
      <c r="C71" s="221"/>
      <c r="D71" s="221"/>
      <c r="E71" s="221">
        <v>211</v>
      </c>
      <c r="F71" s="221"/>
      <c r="G71" s="220" t="s">
        <v>202</v>
      </c>
      <c r="H71" s="202" t="s">
        <v>256</v>
      </c>
      <c r="I71" s="169">
        <v>200000</v>
      </c>
      <c r="J71" s="169">
        <v>200000</v>
      </c>
      <c r="K71" s="170">
        <f t="shared" ref="K71:K76" si="21">IFERROR(J71/I71,0)</f>
        <v>1</v>
      </c>
      <c r="L71" s="167">
        <v>4283833.24</v>
      </c>
      <c r="M71" s="167">
        <v>676932.24</v>
      </c>
      <c r="N71" s="167">
        <v>676932.24</v>
      </c>
      <c r="O71" s="167">
        <v>676932.24</v>
      </c>
      <c r="P71" s="213">
        <f t="shared" ref="P71:P76" si="22">IFERROR(M71/L71,0)</f>
        <v>0.15802021275692793</v>
      </c>
      <c r="Q71" s="213">
        <f t="shared" ref="Q71:Q76" si="23">IFERROR(K71/P71,0)</f>
        <v>6.3283043514074624</v>
      </c>
    </row>
    <row r="72" spans="1:18" s="18" customFormat="1" ht="33.75">
      <c r="A72" s="221"/>
      <c r="B72" s="221"/>
      <c r="C72" s="221"/>
      <c r="D72" s="221"/>
      <c r="E72" s="221">
        <v>215</v>
      </c>
      <c r="F72" s="221"/>
      <c r="G72" s="220" t="s">
        <v>203</v>
      </c>
      <c r="H72" s="202" t="s">
        <v>247</v>
      </c>
      <c r="I72" s="169">
        <v>2</v>
      </c>
      <c r="J72" s="169">
        <v>2</v>
      </c>
      <c r="K72" s="170">
        <f t="shared" si="21"/>
        <v>1</v>
      </c>
      <c r="L72" s="167">
        <v>9731.2199999999993</v>
      </c>
      <c r="M72" s="167">
        <v>9731.2199999999993</v>
      </c>
      <c r="N72" s="167">
        <v>9731.2199999999993</v>
      </c>
      <c r="O72" s="167">
        <v>9731.2199999999993</v>
      </c>
      <c r="P72" s="170">
        <f t="shared" si="22"/>
        <v>1</v>
      </c>
      <c r="Q72" s="170">
        <f t="shared" si="23"/>
        <v>1</v>
      </c>
    </row>
    <row r="73" spans="1:18" s="18" customFormat="1" ht="25.15" customHeight="1">
      <c r="A73" s="221"/>
      <c r="B73" s="221"/>
      <c r="C73" s="221"/>
      <c r="D73" s="221"/>
      <c r="E73" s="221">
        <v>216</v>
      </c>
      <c r="F73" s="221"/>
      <c r="G73" s="220" t="s">
        <v>204</v>
      </c>
      <c r="H73" s="202" t="s">
        <v>254</v>
      </c>
      <c r="I73" s="169">
        <v>8000</v>
      </c>
      <c r="J73" s="169">
        <v>8000</v>
      </c>
      <c r="K73" s="170">
        <f t="shared" si="21"/>
        <v>1</v>
      </c>
      <c r="L73" s="167">
        <v>43712268.979999997</v>
      </c>
      <c r="M73" s="167">
        <v>43711724.979999997</v>
      </c>
      <c r="N73" s="167">
        <v>43711724.979999997</v>
      </c>
      <c r="O73" s="167">
        <v>43711724.979999997</v>
      </c>
      <c r="P73" s="170">
        <f t="shared" si="22"/>
        <v>0.99998755498141156</v>
      </c>
      <c r="Q73" s="170">
        <f t="shared" si="23"/>
        <v>1.0000124451734689</v>
      </c>
    </row>
    <row r="74" spans="1:18" s="18" customFormat="1" ht="32.450000000000003" customHeight="1">
      <c r="A74" s="221"/>
      <c r="B74" s="221"/>
      <c r="C74" s="221"/>
      <c r="D74" s="221"/>
      <c r="E74" s="221">
        <v>217</v>
      </c>
      <c r="F74" s="221"/>
      <c r="G74" s="220" t="s">
        <v>205</v>
      </c>
      <c r="H74" s="202" t="s">
        <v>247</v>
      </c>
      <c r="I74" s="169">
        <v>0</v>
      </c>
      <c r="J74" s="169">
        <v>0</v>
      </c>
      <c r="K74" s="170">
        <f t="shared" si="21"/>
        <v>0</v>
      </c>
      <c r="L74" s="167">
        <v>8000000</v>
      </c>
      <c r="M74" s="167">
        <v>0</v>
      </c>
      <c r="N74" s="167">
        <v>0</v>
      </c>
      <c r="O74" s="167">
        <v>0</v>
      </c>
      <c r="P74" s="170">
        <f t="shared" si="22"/>
        <v>0</v>
      </c>
      <c r="Q74" s="170">
        <f t="shared" si="23"/>
        <v>0</v>
      </c>
    </row>
    <row r="75" spans="1:18" s="18" customFormat="1" ht="34.9" customHeight="1">
      <c r="A75" s="221"/>
      <c r="B75" s="221"/>
      <c r="C75" s="221"/>
      <c r="D75" s="221"/>
      <c r="E75" s="221">
        <v>218</v>
      </c>
      <c r="F75" s="221"/>
      <c r="G75" s="220" t="s">
        <v>206</v>
      </c>
      <c r="H75" s="202" t="s">
        <v>254</v>
      </c>
      <c r="I75" s="169">
        <v>18000</v>
      </c>
      <c r="J75" s="169">
        <v>18000</v>
      </c>
      <c r="K75" s="170">
        <f t="shared" si="21"/>
        <v>1</v>
      </c>
      <c r="L75" s="167">
        <v>73395948.960000008</v>
      </c>
      <c r="M75" s="167">
        <v>31435648.680000003</v>
      </c>
      <c r="N75" s="167">
        <v>31435648.680000003</v>
      </c>
      <c r="O75" s="167">
        <v>31435648.680000003</v>
      </c>
      <c r="P75" s="213">
        <f t="shared" si="22"/>
        <v>0.42830223091920355</v>
      </c>
      <c r="Q75" s="213">
        <f t="shared" si="23"/>
        <v>2.33479988617814</v>
      </c>
    </row>
    <row r="76" spans="1:18" s="18" customFormat="1" ht="24" customHeight="1">
      <c r="A76" s="221"/>
      <c r="B76" s="221"/>
      <c r="C76" s="221"/>
      <c r="D76" s="221"/>
      <c r="E76" s="221">
        <v>219</v>
      </c>
      <c r="F76" s="221"/>
      <c r="G76" s="220" t="s">
        <v>207</v>
      </c>
      <c r="H76" s="202" t="s">
        <v>257</v>
      </c>
      <c r="I76" s="169">
        <v>5</v>
      </c>
      <c r="J76" s="169">
        <v>5</v>
      </c>
      <c r="K76" s="170">
        <f t="shared" si="21"/>
        <v>1</v>
      </c>
      <c r="L76" s="167">
        <v>7944298.9299999997</v>
      </c>
      <c r="M76" s="167">
        <v>2944298.93</v>
      </c>
      <c r="N76" s="167">
        <v>2944298.93</v>
      </c>
      <c r="O76" s="167">
        <v>2944298.93</v>
      </c>
      <c r="P76" s="213">
        <f t="shared" si="22"/>
        <v>0.37061784254888308</v>
      </c>
      <c r="Q76" s="213">
        <f t="shared" si="23"/>
        <v>2.6981971324494554</v>
      </c>
    </row>
    <row r="77" spans="1:18" s="18" customFormat="1" ht="11.25">
      <c r="A77" s="221"/>
      <c r="B77" s="221"/>
      <c r="C77" s="221"/>
      <c r="D77" s="221">
        <v>3</v>
      </c>
      <c r="E77" s="221"/>
      <c r="F77" s="221"/>
      <c r="G77" s="220" t="s">
        <v>235</v>
      </c>
      <c r="H77" s="202"/>
      <c r="I77" s="102"/>
      <c r="J77" s="102"/>
      <c r="K77" s="168"/>
      <c r="L77" s="167">
        <v>19387919.989999995</v>
      </c>
      <c r="M77" s="167">
        <v>19387919.989999995</v>
      </c>
      <c r="N77" s="167">
        <v>19387919.989999995</v>
      </c>
      <c r="O77" s="167">
        <v>19387919.989999995</v>
      </c>
      <c r="P77" s="168"/>
      <c r="Q77" s="168"/>
    </row>
    <row r="78" spans="1:18" s="18" customFormat="1" ht="34.15" customHeight="1">
      <c r="A78" s="287"/>
      <c r="B78" s="287"/>
      <c r="C78" s="287"/>
      <c r="D78" s="287"/>
      <c r="E78" s="287">
        <v>222</v>
      </c>
      <c r="F78" s="287"/>
      <c r="G78" s="288" t="s">
        <v>208</v>
      </c>
      <c r="H78" s="289" t="s">
        <v>256</v>
      </c>
      <c r="I78" s="295">
        <v>433.33</v>
      </c>
      <c r="J78" s="295">
        <v>433.33</v>
      </c>
      <c r="K78" s="294">
        <f>IFERROR(J78/I78,0)</f>
        <v>1</v>
      </c>
      <c r="L78" s="292">
        <v>19387919.989999995</v>
      </c>
      <c r="M78" s="292">
        <v>19387919.989999995</v>
      </c>
      <c r="N78" s="292">
        <v>19387919.989999995</v>
      </c>
      <c r="O78" s="292">
        <v>19387919.989999995</v>
      </c>
      <c r="P78" s="294">
        <f>IFERROR(M78/L78,0)</f>
        <v>1</v>
      </c>
      <c r="Q78" s="294">
        <f>IFERROR(K78/P78,0)</f>
        <v>1</v>
      </c>
    </row>
    <row r="79" spans="1:18" s="18" customFormat="1" ht="11.25">
      <c r="A79" s="221"/>
      <c r="B79" s="221"/>
      <c r="C79" s="221"/>
      <c r="D79" s="221">
        <v>4</v>
      </c>
      <c r="E79" s="221"/>
      <c r="F79" s="221"/>
      <c r="G79" s="220" t="s">
        <v>236</v>
      </c>
      <c r="H79" s="202"/>
      <c r="I79" s="169"/>
      <c r="J79" s="169"/>
      <c r="K79" s="168"/>
      <c r="L79" s="167">
        <v>154826777.46000001</v>
      </c>
      <c r="M79" s="167">
        <v>119826777.46000001</v>
      </c>
      <c r="N79" s="167">
        <v>119826777.46000001</v>
      </c>
      <c r="O79" s="167">
        <v>119826777.46000001</v>
      </c>
      <c r="P79" s="168"/>
      <c r="Q79" s="168"/>
    </row>
    <row r="80" spans="1:18" s="18" customFormat="1" ht="11.25">
      <c r="A80" s="221"/>
      <c r="B80" s="221"/>
      <c r="C80" s="221"/>
      <c r="D80" s="221"/>
      <c r="E80" s="221">
        <v>223</v>
      </c>
      <c r="F80" s="221"/>
      <c r="G80" s="220" t="s">
        <v>209</v>
      </c>
      <c r="H80" s="202" t="s">
        <v>258</v>
      </c>
      <c r="I80" s="169">
        <v>9925</v>
      </c>
      <c r="J80" s="169">
        <v>5000</v>
      </c>
      <c r="K80" s="170">
        <f>IFERROR(J80/I80,0)</f>
        <v>0.50377833753148615</v>
      </c>
      <c r="L80" s="167">
        <v>154826777.46000001</v>
      </c>
      <c r="M80" s="167">
        <v>119826777.46000001</v>
      </c>
      <c r="N80" s="167">
        <v>119826777.46000001</v>
      </c>
      <c r="O80" s="167">
        <v>119826777.46000001</v>
      </c>
      <c r="P80" s="213">
        <f>IFERROR(M80/L80,0)</f>
        <v>0.77394091271425991</v>
      </c>
      <c r="Q80" s="213">
        <f>IFERROR(K80/P80,0)</f>
        <v>0.65092609688342173</v>
      </c>
    </row>
    <row r="81" spans="1:17" s="18" customFormat="1" ht="11.25">
      <c r="A81" s="221"/>
      <c r="B81" s="221"/>
      <c r="C81" s="221"/>
      <c r="D81" s="221">
        <v>5</v>
      </c>
      <c r="E81" s="221"/>
      <c r="F81" s="221"/>
      <c r="G81" s="220" t="s">
        <v>237</v>
      </c>
      <c r="H81" s="202"/>
      <c r="I81" s="169"/>
      <c r="J81" s="169"/>
      <c r="K81" s="168"/>
      <c r="L81" s="167">
        <v>38587702</v>
      </c>
      <c r="M81" s="167">
        <v>26087702</v>
      </c>
      <c r="N81" s="167">
        <v>26087702</v>
      </c>
      <c r="O81" s="167">
        <v>26087702</v>
      </c>
      <c r="P81" s="168"/>
      <c r="Q81" s="168"/>
    </row>
    <row r="82" spans="1:17" s="18" customFormat="1" ht="33.75">
      <c r="A82" s="221"/>
      <c r="B82" s="221"/>
      <c r="C82" s="221"/>
      <c r="D82" s="221"/>
      <c r="E82" s="221">
        <v>224</v>
      </c>
      <c r="F82" s="221"/>
      <c r="G82" s="220" t="s">
        <v>210</v>
      </c>
      <c r="H82" s="202" t="s">
        <v>259</v>
      </c>
      <c r="I82" s="169">
        <v>15</v>
      </c>
      <c r="J82" s="169">
        <v>104</v>
      </c>
      <c r="K82" s="170">
        <f>IFERROR(J82/I82,0)</f>
        <v>6.9333333333333336</v>
      </c>
      <c r="L82" s="167">
        <v>38587702</v>
      </c>
      <c r="M82" s="167">
        <v>26087702</v>
      </c>
      <c r="N82" s="167">
        <v>26087702</v>
      </c>
      <c r="O82" s="167">
        <v>26087702</v>
      </c>
      <c r="P82" s="213">
        <f>IFERROR(M82/L82,0)</f>
        <v>0.67606259631630827</v>
      </c>
      <c r="Q82" s="213">
        <f>IFERROR(K82/P82,0)</f>
        <v>10.255460620231453</v>
      </c>
    </row>
    <row r="83" spans="1:17" s="18" customFormat="1" ht="22.5">
      <c r="A83" s="221">
        <v>5</v>
      </c>
      <c r="B83" s="221"/>
      <c r="C83" s="221"/>
      <c r="D83" s="221"/>
      <c r="E83" s="221"/>
      <c r="F83" s="221"/>
      <c r="G83" s="220" t="s">
        <v>241</v>
      </c>
      <c r="H83" s="202"/>
      <c r="I83" s="102"/>
      <c r="J83" s="102"/>
      <c r="K83" s="168"/>
      <c r="L83" s="167">
        <v>184041231.19999999</v>
      </c>
      <c r="M83" s="167">
        <v>182712393.18000001</v>
      </c>
      <c r="N83" s="167">
        <v>182712393.18000001</v>
      </c>
      <c r="O83" s="167">
        <v>182712393.18000001</v>
      </c>
      <c r="P83" s="168"/>
      <c r="Q83" s="168"/>
    </row>
    <row r="84" spans="1:17" s="18" customFormat="1" ht="11.25">
      <c r="A84" s="221"/>
      <c r="B84" s="221">
        <v>1</v>
      </c>
      <c r="C84" s="221"/>
      <c r="D84" s="221"/>
      <c r="E84" s="221"/>
      <c r="F84" s="221"/>
      <c r="G84" s="220" t="s">
        <v>270</v>
      </c>
      <c r="H84" s="202"/>
      <c r="I84" s="102"/>
      <c r="J84" s="102"/>
      <c r="K84" s="168"/>
      <c r="L84" s="167">
        <v>183649606.19999999</v>
      </c>
      <c r="M84" s="167">
        <v>182320768.18000001</v>
      </c>
      <c r="N84" s="167">
        <v>182320768.18000001</v>
      </c>
      <c r="O84" s="167">
        <v>182320768.18000001</v>
      </c>
      <c r="P84" s="168"/>
      <c r="Q84" s="168"/>
    </row>
    <row r="85" spans="1:17" s="18" customFormat="1" ht="22.5">
      <c r="A85" s="221"/>
      <c r="B85" s="221"/>
      <c r="C85" s="221">
        <v>3</v>
      </c>
      <c r="D85" s="221"/>
      <c r="E85" s="221"/>
      <c r="F85" s="221"/>
      <c r="G85" s="220" t="s">
        <v>274</v>
      </c>
      <c r="H85" s="202"/>
      <c r="I85" s="102"/>
      <c r="J85" s="102"/>
      <c r="K85" s="168"/>
      <c r="L85" s="167">
        <v>90212430.99000001</v>
      </c>
      <c r="M85" s="167">
        <v>90134291.24000001</v>
      </c>
      <c r="N85" s="167">
        <v>90134291.24000001</v>
      </c>
      <c r="O85" s="167">
        <v>90134291.24000001</v>
      </c>
      <c r="P85" s="168"/>
      <c r="Q85" s="168"/>
    </row>
    <row r="86" spans="1:17" s="18" customFormat="1" ht="11.25">
      <c r="A86" s="221"/>
      <c r="B86" s="221"/>
      <c r="C86" s="221"/>
      <c r="D86" s="221">
        <v>1</v>
      </c>
      <c r="E86" s="221"/>
      <c r="F86" s="221"/>
      <c r="G86" s="220" t="s">
        <v>238</v>
      </c>
      <c r="H86" s="202"/>
      <c r="I86" s="102"/>
      <c r="J86" s="102"/>
      <c r="K86" s="168"/>
      <c r="L86" s="167">
        <v>51054938.630000003</v>
      </c>
      <c r="M86" s="167">
        <v>50979313.280000001</v>
      </c>
      <c r="N86" s="167">
        <v>50979313.280000001</v>
      </c>
      <c r="O86" s="167">
        <v>50979313.280000001</v>
      </c>
      <c r="P86" s="168"/>
      <c r="Q86" s="168"/>
    </row>
    <row r="87" spans="1:17" s="18" customFormat="1" ht="11.25">
      <c r="A87" s="221"/>
      <c r="B87" s="221"/>
      <c r="C87" s="221"/>
      <c r="D87" s="221"/>
      <c r="E87" s="221">
        <v>204</v>
      </c>
      <c r="F87" s="221"/>
      <c r="G87" s="220" t="s">
        <v>211</v>
      </c>
      <c r="H87" s="202" t="s">
        <v>260</v>
      </c>
      <c r="I87" s="169">
        <v>2</v>
      </c>
      <c r="J87" s="169">
        <v>2</v>
      </c>
      <c r="K87" s="170">
        <f>IFERROR(J87/I87,0)</f>
        <v>1</v>
      </c>
      <c r="L87" s="167">
        <v>51054938.630000003</v>
      </c>
      <c r="M87" s="167">
        <v>50979313.280000001</v>
      </c>
      <c r="N87" s="167">
        <v>50979313.280000001</v>
      </c>
      <c r="O87" s="167">
        <v>50979313.280000001</v>
      </c>
      <c r="P87" s="170">
        <f>IFERROR(M87/L87,0)</f>
        <v>0.99851874564872034</v>
      </c>
      <c r="Q87" s="170">
        <f>IFERROR(K87/P87,0)</f>
        <v>1.0014834517205957</v>
      </c>
    </row>
    <row r="88" spans="1:17" s="18" customFormat="1" ht="11.25">
      <c r="A88" s="221"/>
      <c r="B88" s="221"/>
      <c r="C88" s="221"/>
      <c r="D88" s="221">
        <v>5</v>
      </c>
      <c r="E88" s="221"/>
      <c r="F88" s="221"/>
      <c r="G88" s="220" t="s">
        <v>239</v>
      </c>
      <c r="H88" s="202"/>
      <c r="I88" s="102"/>
      <c r="J88" s="102"/>
      <c r="K88" s="168"/>
      <c r="L88" s="167">
        <v>39157492.360000014</v>
      </c>
      <c r="M88" s="167">
        <v>39154977.960000016</v>
      </c>
      <c r="N88" s="167">
        <v>39154977.960000016</v>
      </c>
      <c r="O88" s="167">
        <v>39154977.960000016</v>
      </c>
      <c r="P88" s="168"/>
      <c r="Q88" s="168"/>
    </row>
    <row r="89" spans="1:17" s="18" customFormat="1" ht="11.25">
      <c r="A89" s="221"/>
      <c r="B89" s="221"/>
      <c r="C89" s="221"/>
      <c r="D89" s="221"/>
      <c r="E89" s="221">
        <v>208</v>
      </c>
      <c r="F89" s="221"/>
      <c r="G89" s="220" t="s">
        <v>212</v>
      </c>
      <c r="H89" s="202" t="s">
        <v>260</v>
      </c>
      <c r="I89" s="169">
        <v>15800</v>
      </c>
      <c r="J89" s="169">
        <v>15800</v>
      </c>
      <c r="K89" s="170">
        <f>IFERROR(J89/I89,0)</f>
        <v>1</v>
      </c>
      <c r="L89" s="167">
        <v>39157492.360000014</v>
      </c>
      <c r="M89" s="167">
        <v>39154977.960000016</v>
      </c>
      <c r="N89" s="167">
        <v>39154977.960000016</v>
      </c>
      <c r="O89" s="167">
        <v>39154977.960000016</v>
      </c>
      <c r="P89" s="170">
        <f>IFERROR(M89/L89,0)</f>
        <v>0.99993578751221146</v>
      </c>
      <c r="Q89" s="170">
        <f>IFERROR(K89/P89,0)</f>
        <v>1.000064216611297</v>
      </c>
    </row>
    <row r="90" spans="1:17" s="18" customFormat="1" ht="11.25">
      <c r="A90" s="221"/>
      <c r="B90" s="221"/>
      <c r="C90" s="221">
        <v>8</v>
      </c>
      <c r="D90" s="221"/>
      <c r="E90" s="221"/>
      <c r="F90" s="221"/>
      <c r="G90" s="220" t="s">
        <v>275</v>
      </c>
      <c r="H90" s="202"/>
      <c r="I90" s="102"/>
      <c r="J90" s="102"/>
      <c r="K90" s="168"/>
      <c r="L90" s="167">
        <v>93437175.209999993</v>
      </c>
      <c r="M90" s="167">
        <v>92186476.939999998</v>
      </c>
      <c r="N90" s="167">
        <v>92186476.939999998</v>
      </c>
      <c r="O90" s="167">
        <v>92186476.939999998</v>
      </c>
      <c r="P90" s="168"/>
      <c r="Q90" s="168"/>
    </row>
    <row r="91" spans="1:17" s="18" customFormat="1" ht="11.25">
      <c r="A91" s="221"/>
      <c r="B91" s="221"/>
      <c r="C91" s="221"/>
      <c r="D91" s="221">
        <v>2</v>
      </c>
      <c r="E91" s="221"/>
      <c r="F91" s="221"/>
      <c r="G91" s="220" t="s">
        <v>242</v>
      </c>
      <c r="H91" s="202"/>
      <c r="I91" s="102"/>
      <c r="J91" s="102"/>
      <c r="K91" s="168"/>
      <c r="L91" s="167">
        <v>1689649.76</v>
      </c>
      <c r="M91" s="167">
        <v>1689649.76</v>
      </c>
      <c r="N91" s="167">
        <v>1689649.76</v>
      </c>
      <c r="O91" s="167">
        <v>1689649.76</v>
      </c>
      <c r="P91" s="168"/>
      <c r="Q91" s="168"/>
    </row>
    <row r="92" spans="1:17" s="18" customFormat="1" ht="11.25">
      <c r="A92" s="221"/>
      <c r="B92" s="221"/>
      <c r="C92" s="221"/>
      <c r="D92" s="221"/>
      <c r="E92" s="221">
        <v>207</v>
      </c>
      <c r="F92" s="221"/>
      <c r="G92" s="220" t="s">
        <v>213</v>
      </c>
      <c r="H92" s="202" t="s">
        <v>260</v>
      </c>
      <c r="I92" s="169">
        <v>1</v>
      </c>
      <c r="J92" s="169">
        <v>1</v>
      </c>
      <c r="K92" s="170">
        <f>IFERROR(J92/I92,0)</f>
        <v>1</v>
      </c>
      <c r="L92" s="167">
        <v>1689649.76</v>
      </c>
      <c r="M92" s="167">
        <v>1689649.76</v>
      </c>
      <c r="N92" s="167">
        <v>1689649.76</v>
      </c>
      <c r="O92" s="167">
        <v>1689649.76</v>
      </c>
      <c r="P92" s="170">
        <f>IFERROR(M92/L92,0)</f>
        <v>1</v>
      </c>
      <c r="Q92" s="170">
        <f>IFERROR(K92/P92,0)</f>
        <v>1</v>
      </c>
    </row>
    <row r="93" spans="1:17" s="18" customFormat="1" ht="11.25">
      <c r="A93" s="221"/>
      <c r="B93" s="221"/>
      <c r="C93" s="221"/>
      <c r="D93" s="221">
        <v>5</v>
      </c>
      <c r="E93" s="221"/>
      <c r="F93" s="221"/>
      <c r="G93" s="220" t="s">
        <v>243</v>
      </c>
      <c r="H93" s="202"/>
      <c r="I93" s="102"/>
      <c r="J93" s="102"/>
      <c r="K93" s="168"/>
      <c r="L93" s="167">
        <v>91747525.449999988</v>
      </c>
      <c r="M93" s="167">
        <v>90496827.179999992</v>
      </c>
      <c r="N93" s="167">
        <v>90496827.179999992</v>
      </c>
      <c r="O93" s="167">
        <v>90496827.179999992</v>
      </c>
      <c r="P93" s="168"/>
      <c r="Q93" s="168"/>
    </row>
    <row r="94" spans="1:17" s="18" customFormat="1" ht="11.25">
      <c r="A94" s="221"/>
      <c r="B94" s="221"/>
      <c r="C94" s="221"/>
      <c r="D94" s="221"/>
      <c r="E94" s="221">
        <v>201</v>
      </c>
      <c r="F94" s="221"/>
      <c r="G94" s="220" t="s">
        <v>214</v>
      </c>
      <c r="H94" s="202" t="s">
        <v>261</v>
      </c>
      <c r="I94" s="169">
        <v>1</v>
      </c>
      <c r="J94" s="169">
        <v>1</v>
      </c>
      <c r="K94" s="170">
        <f t="shared" ref="K94:K95" si="24">IFERROR(J94/I94,0)</f>
        <v>1</v>
      </c>
      <c r="L94" s="167">
        <v>91130938.449999988</v>
      </c>
      <c r="M94" s="167">
        <v>89880240.179999992</v>
      </c>
      <c r="N94" s="167">
        <v>89880240.179999992</v>
      </c>
      <c r="O94" s="167">
        <v>89880240.179999992</v>
      </c>
      <c r="P94" s="170">
        <f t="shared" ref="P94:P95" si="25">IFERROR(M94/L94,0)</f>
        <v>0.98627581048464452</v>
      </c>
      <c r="Q94" s="170">
        <f t="shared" ref="Q94:Q95" si="26">IFERROR(K94/P94,0)</f>
        <v>1.0139151638613255</v>
      </c>
    </row>
    <row r="95" spans="1:17" s="18" customFormat="1" ht="11.25">
      <c r="A95" s="221"/>
      <c r="B95" s="221"/>
      <c r="C95" s="221"/>
      <c r="D95" s="221"/>
      <c r="E95" s="221">
        <v>209</v>
      </c>
      <c r="F95" s="221"/>
      <c r="G95" s="220" t="s">
        <v>215</v>
      </c>
      <c r="H95" s="202" t="s">
        <v>261</v>
      </c>
      <c r="I95" s="169">
        <v>13700</v>
      </c>
      <c r="J95" s="169">
        <v>13700</v>
      </c>
      <c r="K95" s="170">
        <f t="shared" si="24"/>
        <v>1</v>
      </c>
      <c r="L95" s="167">
        <v>616587</v>
      </c>
      <c r="M95" s="167">
        <v>616587</v>
      </c>
      <c r="N95" s="167">
        <v>616587</v>
      </c>
      <c r="O95" s="167">
        <v>616587</v>
      </c>
      <c r="P95" s="170">
        <f t="shared" si="25"/>
        <v>1</v>
      </c>
      <c r="Q95" s="170">
        <f t="shared" si="26"/>
        <v>1</v>
      </c>
    </row>
    <row r="96" spans="1:17" s="18" customFormat="1" ht="11.25">
      <c r="A96" s="221"/>
      <c r="B96" s="221">
        <v>3</v>
      </c>
      <c r="C96" s="221"/>
      <c r="D96" s="221"/>
      <c r="E96" s="221"/>
      <c r="F96" s="221"/>
      <c r="G96" s="220" t="s">
        <v>268</v>
      </c>
      <c r="H96" s="202"/>
      <c r="I96" s="102"/>
      <c r="J96" s="102"/>
      <c r="K96" s="168"/>
      <c r="L96" s="167">
        <v>391625</v>
      </c>
      <c r="M96" s="167">
        <v>391625</v>
      </c>
      <c r="N96" s="167">
        <v>391625</v>
      </c>
      <c r="O96" s="167">
        <v>391625</v>
      </c>
      <c r="P96" s="168"/>
      <c r="Q96" s="168"/>
    </row>
    <row r="97" spans="1:17" s="18" customFormat="1" ht="22.5">
      <c r="A97" s="221"/>
      <c r="B97" s="221"/>
      <c r="C97" s="221">
        <v>9</v>
      </c>
      <c r="D97" s="221"/>
      <c r="E97" s="221"/>
      <c r="F97" s="221"/>
      <c r="G97" s="220" t="s">
        <v>276</v>
      </c>
      <c r="H97" s="202"/>
      <c r="I97" s="102"/>
      <c r="J97" s="102"/>
      <c r="K97" s="168"/>
      <c r="L97" s="167">
        <v>391625</v>
      </c>
      <c r="M97" s="167">
        <v>391625</v>
      </c>
      <c r="N97" s="167">
        <v>391625</v>
      </c>
      <c r="O97" s="167">
        <v>391625</v>
      </c>
      <c r="P97" s="168"/>
      <c r="Q97" s="168"/>
    </row>
    <row r="98" spans="1:17" s="18" customFormat="1" ht="11.25">
      <c r="A98" s="221"/>
      <c r="B98" s="221"/>
      <c r="C98" s="221"/>
      <c r="D98" s="221">
        <v>3</v>
      </c>
      <c r="E98" s="221"/>
      <c r="F98" s="221"/>
      <c r="G98" s="220" t="s">
        <v>244</v>
      </c>
      <c r="H98" s="202"/>
      <c r="I98" s="102"/>
      <c r="J98" s="102"/>
      <c r="K98" s="168"/>
      <c r="L98" s="167">
        <v>391625</v>
      </c>
      <c r="M98" s="167">
        <v>391625</v>
      </c>
      <c r="N98" s="167">
        <v>391625</v>
      </c>
      <c r="O98" s="167">
        <v>391625</v>
      </c>
      <c r="P98" s="168"/>
      <c r="Q98" s="168"/>
    </row>
    <row r="99" spans="1:17" s="18" customFormat="1" ht="22.5">
      <c r="A99" s="221"/>
      <c r="B99" s="221"/>
      <c r="C99" s="221"/>
      <c r="D99" s="221"/>
      <c r="E99" s="221">
        <v>206</v>
      </c>
      <c r="F99" s="221"/>
      <c r="G99" s="220" t="s">
        <v>216</v>
      </c>
      <c r="H99" s="202" t="s">
        <v>262</v>
      </c>
      <c r="I99" s="169">
        <v>45000</v>
      </c>
      <c r="J99" s="169">
        <v>45000</v>
      </c>
      <c r="K99" s="170">
        <f>IFERROR(J99/I99,0)</f>
        <v>1</v>
      </c>
      <c r="L99" s="167">
        <v>391625</v>
      </c>
      <c r="M99" s="167">
        <v>391625</v>
      </c>
      <c r="N99" s="167">
        <v>391625</v>
      </c>
      <c r="O99" s="167">
        <v>391625</v>
      </c>
      <c r="P99" s="170">
        <f>IFERROR(M99/L99,0)</f>
        <v>1</v>
      </c>
      <c r="Q99" s="170">
        <f>IFERROR(K99/P99,0)</f>
        <v>1</v>
      </c>
    </row>
    <row r="100" spans="1:17" s="18" customFormat="1" ht="15" customHeight="1">
      <c r="A100" s="104"/>
      <c r="B100" s="104"/>
      <c r="C100" s="104"/>
      <c r="D100" s="104"/>
      <c r="E100" s="104"/>
      <c r="F100" s="104"/>
      <c r="G100" s="104"/>
      <c r="H100" s="202"/>
      <c r="I100" s="102"/>
      <c r="J100" s="102"/>
      <c r="K100" s="170"/>
      <c r="L100" s="167"/>
      <c r="M100" s="167"/>
      <c r="N100" s="167"/>
      <c r="O100" s="167"/>
      <c r="P100" s="170"/>
      <c r="Q100" s="170"/>
    </row>
    <row r="101" spans="1:17" s="18" customFormat="1" ht="15" customHeight="1">
      <c r="A101" s="219"/>
      <c r="B101" s="203"/>
      <c r="C101" s="203"/>
      <c r="D101" s="203"/>
      <c r="E101" s="203"/>
      <c r="F101" s="203"/>
      <c r="G101" s="204" t="s">
        <v>438</v>
      </c>
      <c r="H101" s="205"/>
      <c r="I101" s="206"/>
      <c r="J101" s="206"/>
      <c r="K101" s="206"/>
      <c r="L101" s="207">
        <f>+L9+L42+L49+L59+L83</f>
        <v>995963649.50999999</v>
      </c>
      <c r="M101" s="207">
        <f t="shared" ref="M101:O101" si="27">+M9+M42+M49+M59+M83</f>
        <v>813106548.04999995</v>
      </c>
      <c r="N101" s="207">
        <f t="shared" si="27"/>
        <v>813106548.04999995</v>
      </c>
      <c r="O101" s="207">
        <f t="shared" si="27"/>
        <v>813106548.04999995</v>
      </c>
      <c r="P101" s="203"/>
      <c r="Q101" s="208"/>
    </row>
    <row r="102" spans="1:17" s="18" customFormat="1" ht="15" customHeight="1">
      <c r="A102" s="123"/>
      <c r="B102" s="175"/>
      <c r="C102" s="175"/>
      <c r="D102" s="175"/>
      <c r="E102" s="175"/>
      <c r="F102" s="175"/>
      <c r="G102" s="175"/>
      <c r="H102" s="27"/>
      <c r="I102" s="176"/>
      <c r="J102" s="176"/>
      <c r="K102" s="176"/>
      <c r="L102" s="177"/>
      <c r="M102" s="177"/>
      <c r="N102" s="177"/>
      <c r="O102" s="177"/>
      <c r="P102" s="175"/>
      <c r="Q102" s="178"/>
    </row>
    <row r="103" spans="1:17" s="124" customFormat="1" ht="9">
      <c r="A103" s="214" t="s">
        <v>439</v>
      </c>
      <c r="B103" s="218" t="s">
        <v>441</v>
      </c>
      <c r="C103" s="217"/>
      <c r="D103" s="217"/>
      <c r="G103" s="216"/>
      <c r="K103" s="215"/>
      <c r="L103" s="215"/>
    </row>
    <row r="104" spans="1:17">
      <c r="B104" s="33"/>
      <c r="C104" s="33"/>
      <c r="L104" s="35"/>
      <c r="M104" s="35"/>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81"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sheetPr>
    <tabColor theme="3" tint="0.79998168889431442"/>
  </sheetPr>
  <dimension ref="A1:G64"/>
  <sheetViews>
    <sheetView showGridLines="0" topLeftCell="A14" workbookViewId="0">
      <selection activeCell="A35" sqref="A34:G35"/>
    </sheetView>
  </sheetViews>
  <sheetFormatPr baseColWidth="10" defaultColWidth="11.42578125" defaultRowHeight="11.25"/>
  <cols>
    <col min="1" max="1" width="3.28515625" style="18" bestFit="1" customWidth="1"/>
    <col min="2" max="2" width="3.42578125" style="18" customWidth="1"/>
    <col min="3" max="3" width="2.85546875" style="18" customWidth="1"/>
    <col min="4" max="4" width="3" style="18" customWidth="1"/>
    <col min="5" max="5" width="3.7109375" style="18" customWidth="1"/>
    <col min="6" max="6" width="47" style="18" customWidth="1"/>
    <col min="7" max="7" width="110.42578125" style="18" customWidth="1"/>
    <col min="8" max="16384" width="11.42578125" style="18"/>
  </cols>
  <sheetData>
    <row r="1" spans="1:7" ht="35.1" customHeight="1">
      <c r="A1" s="510" t="s">
        <v>83</v>
      </c>
      <c r="B1" s="511"/>
      <c r="C1" s="511"/>
      <c r="D1" s="511"/>
      <c r="E1" s="511"/>
      <c r="F1" s="511"/>
      <c r="G1" s="517"/>
    </row>
    <row r="2" spans="1:7" ht="6" customHeight="1">
      <c r="G2" s="265"/>
    </row>
    <row r="3" spans="1:7" ht="20.100000000000001" customHeight="1">
      <c r="A3" s="514" t="s">
        <v>290</v>
      </c>
      <c r="B3" s="515"/>
      <c r="C3" s="515"/>
      <c r="D3" s="515"/>
      <c r="E3" s="515"/>
      <c r="F3" s="515"/>
      <c r="G3" s="516"/>
    </row>
    <row r="4" spans="1:7" ht="20.100000000000001" customHeight="1">
      <c r="A4" s="514" t="s">
        <v>292</v>
      </c>
      <c r="B4" s="515"/>
      <c r="C4" s="515"/>
      <c r="D4" s="515"/>
      <c r="E4" s="515"/>
      <c r="F4" s="515"/>
      <c r="G4" s="516"/>
    </row>
    <row r="5" spans="1:7" ht="34.15" customHeight="1">
      <c r="A5" s="492" t="s">
        <v>81</v>
      </c>
      <c r="B5" s="492" t="s">
        <v>39</v>
      </c>
      <c r="C5" s="492" t="s">
        <v>37</v>
      </c>
      <c r="D5" s="492" t="s">
        <v>38</v>
      </c>
      <c r="E5" s="492" t="s">
        <v>7</v>
      </c>
      <c r="F5" s="492" t="s">
        <v>8</v>
      </c>
      <c r="G5" s="492" t="s">
        <v>118</v>
      </c>
    </row>
    <row r="6" spans="1:7" ht="20.45" customHeight="1">
      <c r="A6" s="493"/>
      <c r="B6" s="493"/>
      <c r="C6" s="493"/>
      <c r="D6" s="493"/>
      <c r="E6" s="493"/>
      <c r="F6" s="493"/>
      <c r="G6" s="493"/>
    </row>
    <row r="7" spans="1:7" s="126" customFormat="1" ht="15" customHeight="1">
      <c r="A7" s="104"/>
      <c r="B7" s="104"/>
      <c r="C7" s="104"/>
      <c r="D7" s="104"/>
      <c r="E7" s="104"/>
      <c r="F7" s="104"/>
      <c r="G7" s="102"/>
    </row>
    <row r="8" spans="1:7" s="126" customFormat="1" ht="15" customHeight="1">
      <c r="A8" s="266">
        <v>1</v>
      </c>
      <c r="B8" s="267"/>
      <c r="C8" s="267"/>
      <c r="D8" s="267"/>
      <c r="E8" s="267"/>
      <c r="F8" s="268" t="s">
        <v>293</v>
      </c>
      <c r="G8" s="21"/>
    </row>
    <row r="9" spans="1:7" s="126" customFormat="1" ht="15" customHeight="1">
      <c r="A9" s="266"/>
      <c r="B9" s="263">
        <v>2</v>
      </c>
      <c r="C9" s="209"/>
      <c r="D9" s="209"/>
      <c r="E9" s="209"/>
      <c r="F9" s="174" t="s">
        <v>294</v>
      </c>
      <c r="G9" s="21"/>
    </row>
    <row r="10" spans="1:7" s="126" customFormat="1" ht="15" customHeight="1">
      <c r="A10" s="262"/>
      <c r="B10" s="262"/>
      <c r="C10" s="262">
        <v>4</v>
      </c>
      <c r="D10" s="262"/>
      <c r="E10" s="262"/>
      <c r="F10" s="220" t="s">
        <v>442</v>
      </c>
      <c r="G10" s="174"/>
    </row>
    <row r="11" spans="1:7" s="126" customFormat="1" ht="15" customHeight="1">
      <c r="A11" s="262"/>
      <c r="B11" s="262"/>
      <c r="C11" s="262"/>
      <c r="D11" s="262">
        <v>2</v>
      </c>
      <c r="E11" s="262"/>
      <c r="F11" s="220" t="s">
        <v>443</v>
      </c>
      <c r="G11" s="174"/>
    </row>
    <row r="12" spans="1:7" s="261" customFormat="1" ht="25.9" customHeight="1">
      <c r="A12" s="263"/>
      <c r="B12" s="263"/>
      <c r="C12" s="263"/>
      <c r="D12" s="263"/>
      <c r="E12" s="263">
        <v>215</v>
      </c>
      <c r="F12" s="210" t="s">
        <v>444</v>
      </c>
      <c r="G12" s="286" t="s">
        <v>457</v>
      </c>
    </row>
    <row r="13" spans="1:7" s="126" customFormat="1" ht="15" customHeight="1">
      <c r="A13" s="266"/>
      <c r="B13" s="263"/>
      <c r="C13" s="263">
        <v>6</v>
      </c>
      <c r="D13" s="263"/>
      <c r="E13" s="263"/>
      <c r="F13" s="174" t="s">
        <v>295</v>
      </c>
      <c r="G13" s="174"/>
    </row>
    <row r="14" spans="1:7" s="126" customFormat="1" ht="15" customHeight="1">
      <c r="A14" s="266"/>
      <c r="B14" s="263"/>
      <c r="C14" s="263"/>
      <c r="D14" s="269">
        <v>3</v>
      </c>
      <c r="E14" s="263"/>
      <c r="F14" s="174" t="s">
        <v>296</v>
      </c>
      <c r="G14" s="174"/>
    </row>
    <row r="15" spans="1:7" s="126" customFormat="1" ht="25.9" customHeight="1">
      <c r="A15" s="266"/>
      <c r="B15" s="263"/>
      <c r="C15" s="263"/>
      <c r="D15" s="269"/>
      <c r="E15" s="263">
        <v>219</v>
      </c>
      <c r="F15" s="174" t="s">
        <v>297</v>
      </c>
      <c r="G15" s="285" t="s">
        <v>432</v>
      </c>
    </row>
    <row r="16" spans="1:7" s="126" customFormat="1" ht="15" customHeight="1">
      <c r="A16" s="266"/>
      <c r="B16" s="263"/>
      <c r="C16" s="263"/>
      <c r="D16" s="263">
        <v>8</v>
      </c>
      <c r="E16" s="263"/>
      <c r="F16" s="174" t="s">
        <v>298</v>
      </c>
      <c r="G16" s="270"/>
    </row>
    <row r="17" spans="1:7" s="126" customFormat="1" ht="25.9" customHeight="1">
      <c r="A17" s="266"/>
      <c r="B17" s="263"/>
      <c r="C17" s="263"/>
      <c r="D17" s="263"/>
      <c r="E17" s="263">
        <v>224</v>
      </c>
      <c r="F17" s="174" t="s">
        <v>299</v>
      </c>
      <c r="G17" s="270" t="s">
        <v>433</v>
      </c>
    </row>
    <row r="18" spans="1:7" s="126" customFormat="1" ht="25.9" customHeight="1">
      <c r="A18" s="266"/>
      <c r="B18" s="263"/>
      <c r="C18" s="263"/>
      <c r="D18" s="263"/>
      <c r="E18" s="263">
        <v>225</v>
      </c>
      <c r="F18" s="174" t="s">
        <v>300</v>
      </c>
      <c r="G18" s="270" t="s">
        <v>434</v>
      </c>
    </row>
    <row r="19" spans="1:7" s="126" customFormat="1" ht="15" customHeight="1">
      <c r="A19" s="266"/>
      <c r="B19" s="263"/>
      <c r="C19" s="263"/>
      <c r="D19" s="263">
        <v>9</v>
      </c>
      <c r="E19" s="263"/>
      <c r="F19" s="174" t="s">
        <v>301</v>
      </c>
      <c r="G19" s="174"/>
    </row>
    <row r="20" spans="1:7" s="126" customFormat="1" ht="25.9" customHeight="1">
      <c r="A20" s="266"/>
      <c r="B20" s="263"/>
      <c r="C20" s="263"/>
      <c r="D20" s="263"/>
      <c r="E20" s="263">
        <v>226</v>
      </c>
      <c r="F20" s="174" t="s">
        <v>302</v>
      </c>
      <c r="G20" s="270" t="s">
        <v>435</v>
      </c>
    </row>
    <row r="21" spans="1:7" s="126" customFormat="1" ht="15" customHeight="1">
      <c r="A21" s="20"/>
      <c r="B21" s="262"/>
      <c r="C21" s="262"/>
      <c r="D21" s="262"/>
      <c r="E21" s="262"/>
      <c r="F21" s="270"/>
      <c r="G21" s="270"/>
    </row>
    <row r="22" spans="1:7" s="126" customFormat="1" ht="15" customHeight="1">
      <c r="A22" s="104">
        <v>2</v>
      </c>
      <c r="B22" s="104"/>
      <c r="C22" s="104"/>
      <c r="D22" s="104"/>
      <c r="E22" s="104"/>
      <c r="F22" s="283" t="s">
        <v>447</v>
      </c>
      <c r="G22" s="270"/>
    </row>
    <row r="23" spans="1:7" s="126" customFormat="1" ht="15" customHeight="1">
      <c r="A23" s="221"/>
      <c r="B23" s="221">
        <v>1</v>
      </c>
      <c r="C23" s="221"/>
      <c r="D23" s="221"/>
      <c r="E23" s="221"/>
      <c r="F23" s="280" t="s">
        <v>448</v>
      </c>
      <c r="G23" s="270"/>
    </row>
    <row r="24" spans="1:7" s="126" customFormat="1" ht="15" customHeight="1">
      <c r="A24" s="221"/>
      <c r="B24" s="221"/>
      <c r="C24" s="221">
        <v>7</v>
      </c>
      <c r="D24" s="221"/>
      <c r="E24" s="221"/>
      <c r="F24" s="280" t="s">
        <v>449</v>
      </c>
      <c r="G24" s="270"/>
    </row>
    <row r="25" spans="1:7" s="126" customFormat="1" ht="15" customHeight="1">
      <c r="A25" s="221"/>
      <c r="B25" s="221"/>
      <c r="C25" s="221"/>
      <c r="D25" s="221">
        <v>1</v>
      </c>
      <c r="E25" s="221"/>
      <c r="F25" s="280" t="s">
        <v>450</v>
      </c>
      <c r="G25" s="270"/>
    </row>
    <row r="26" spans="1:7" s="126" customFormat="1" ht="26.45" customHeight="1">
      <c r="A26" s="222"/>
      <c r="B26" s="222"/>
      <c r="C26" s="222"/>
      <c r="D26" s="222"/>
      <c r="E26" s="222">
        <v>201</v>
      </c>
      <c r="F26" s="282" t="s">
        <v>451</v>
      </c>
      <c r="G26" s="270" t="s">
        <v>452</v>
      </c>
    </row>
    <row r="27" spans="1:7" s="126" customFormat="1" ht="15" customHeight="1">
      <c r="A27" s="104">
        <v>3</v>
      </c>
      <c r="B27" s="104"/>
      <c r="C27" s="104"/>
      <c r="D27" s="104"/>
      <c r="E27" s="104"/>
      <c r="F27" s="165" t="s">
        <v>453</v>
      </c>
      <c r="G27" s="270"/>
    </row>
    <row r="28" spans="1:7" s="126" customFormat="1" ht="15" customHeight="1">
      <c r="A28" s="221"/>
      <c r="B28" s="221">
        <v>2</v>
      </c>
      <c r="C28" s="221"/>
      <c r="D28" s="221"/>
      <c r="E28" s="221"/>
      <c r="F28" s="220" t="s">
        <v>294</v>
      </c>
      <c r="G28" s="270"/>
    </row>
    <row r="29" spans="1:7" s="126" customFormat="1" ht="15" customHeight="1">
      <c r="A29" s="221"/>
      <c r="B29" s="221"/>
      <c r="C29" s="221">
        <v>2</v>
      </c>
      <c r="D29" s="221"/>
      <c r="E29" s="221"/>
      <c r="F29" s="220" t="s">
        <v>454</v>
      </c>
      <c r="G29" s="270"/>
    </row>
    <row r="30" spans="1:7" s="126" customFormat="1" ht="15" customHeight="1">
      <c r="A30" s="221"/>
      <c r="B30" s="221"/>
      <c r="C30" s="221"/>
      <c r="D30" s="221">
        <v>3</v>
      </c>
      <c r="E30" s="221"/>
      <c r="F30" s="220" t="s">
        <v>455</v>
      </c>
      <c r="G30" s="270"/>
    </row>
    <row r="31" spans="1:7" s="126" customFormat="1" ht="25.9" customHeight="1">
      <c r="A31" s="266"/>
      <c r="B31" s="263"/>
      <c r="C31" s="263"/>
      <c r="D31" s="269"/>
      <c r="E31" s="263">
        <v>212</v>
      </c>
      <c r="F31" s="174" t="s">
        <v>456</v>
      </c>
      <c r="G31" s="285" t="s">
        <v>462</v>
      </c>
    </row>
    <row r="32" spans="1:7" s="126" customFormat="1" ht="15" customHeight="1">
      <c r="A32" s="221"/>
      <c r="B32" s="221">
        <v>3</v>
      </c>
      <c r="C32" s="221"/>
      <c r="D32" s="221"/>
      <c r="E32" s="221"/>
      <c r="F32" s="220" t="s">
        <v>458</v>
      </c>
      <c r="G32" s="270"/>
    </row>
    <row r="33" spans="1:7" s="126" customFormat="1" ht="15" customHeight="1">
      <c r="A33" s="221"/>
      <c r="B33" s="221"/>
      <c r="C33" s="221">
        <v>1</v>
      </c>
      <c r="D33" s="221"/>
      <c r="E33" s="221"/>
      <c r="F33" s="220" t="s">
        <v>459</v>
      </c>
      <c r="G33" s="270"/>
    </row>
    <row r="34" spans="1:7" s="126" customFormat="1" ht="15" customHeight="1">
      <c r="A34" s="221"/>
      <c r="B34" s="221"/>
      <c r="C34" s="221"/>
      <c r="D34" s="221">
        <v>1</v>
      </c>
      <c r="E34" s="221"/>
      <c r="F34" s="220" t="s">
        <v>460</v>
      </c>
      <c r="G34" s="270"/>
    </row>
    <row r="35" spans="1:7" s="126" customFormat="1" ht="15" customHeight="1">
      <c r="A35" s="287"/>
      <c r="B35" s="287"/>
      <c r="C35" s="287"/>
      <c r="D35" s="287"/>
      <c r="E35" s="287">
        <v>213</v>
      </c>
      <c r="F35" s="288" t="s">
        <v>900</v>
      </c>
      <c r="G35" s="477"/>
    </row>
    <row r="36" spans="1:7" s="126" customFormat="1" ht="25.9" customHeight="1">
      <c r="A36" s="266"/>
      <c r="B36" s="263"/>
      <c r="C36" s="263"/>
      <c r="D36" s="269"/>
      <c r="E36" s="263">
        <v>215</v>
      </c>
      <c r="F36" s="174" t="s">
        <v>461</v>
      </c>
      <c r="G36" s="268" t="s">
        <v>463</v>
      </c>
    </row>
    <row r="37" spans="1:7" s="126" customFormat="1" ht="15" customHeight="1">
      <c r="A37" s="266">
        <v>4</v>
      </c>
      <c r="B37" s="263"/>
      <c r="C37" s="263"/>
      <c r="D37" s="263"/>
      <c r="E37" s="263"/>
      <c r="F37" s="268" t="s">
        <v>303</v>
      </c>
      <c r="G37" s="174"/>
    </row>
    <row r="38" spans="1:7" s="126" customFormat="1" ht="15" customHeight="1">
      <c r="A38" s="266"/>
      <c r="B38" s="221">
        <v>2</v>
      </c>
      <c r="C38" s="221"/>
      <c r="D38" s="221"/>
      <c r="E38" s="221"/>
      <c r="F38" s="174" t="s">
        <v>294</v>
      </c>
      <c r="G38" s="174"/>
    </row>
    <row r="39" spans="1:7" s="126" customFormat="1" ht="15" customHeight="1">
      <c r="A39" s="266"/>
      <c r="B39" s="221"/>
      <c r="C39" s="221">
        <v>1</v>
      </c>
      <c r="D39" s="221"/>
      <c r="E39" s="221"/>
      <c r="F39" s="174" t="s">
        <v>464</v>
      </c>
      <c r="G39" s="174"/>
    </row>
    <row r="40" spans="1:7" s="126" customFormat="1" ht="15" customHeight="1">
      <c r="A40" s="266"/>
      <c r="B40" s="221"/>
      <c r="C40" s="221"/>
      <c r="D40" s="221">
        <v>1</v>
      </c>
      <c r="E40" s="221"/>
      <c r="F40" s="174" t="s">
        <v>465</v>
      </c>
      <c r="G40" s="174"/>
    </row>
    <row r="41" spans="1:7" s="126" customFormat="1" ht="49.15" customHeight="1">
      <c r="A41" s="266"/>
      <c r="B41" s="221"/>
      <c r="C41" s="221"/>
      <c r="D41" s="221"/>
      <c r="E41" s="221">
        <v>203</v>
      </c>
      <c r="F41" s="174" t="s">
        <v>466</v>
      </c>
      <c r="G41" s="285" t="s">
        <v>467</v>
      </c>
    </row>
    <row r="42" spans="1:7" s="126" customFormat="1" ht="15" customHeight="1">
      <c r="A42" s="266"/>
      <c r="B42" s="221"/>
      <c r="C42" s="221"/>
      <c r="D42" s="221">
        <v>5</v>
      </c>
      <c r="E42" s="221"/>
      <c r="F42" s="174" t="s">
        <v>468</v>
      </c>
      <c r="G42" s="270"/>
    </row>
    <row r="43" spans="1:7" s="126" customFormat="1" ht="25.9" customHeight="1">
      <c r="A43" s="266"/>
      <c r="B43" s="263"/>
      <c r="C43" s="263"/>
      <c r="D43" s="269"/>
      <c r="E43" s="263">
        <v>207</v>
      </c>
      <c r="F43" s="174" t="s">
        <v>469</v>
      </c>
      <c r="G43" s="285" t="s">
        <v>471</v>
      </c>
    </row>
    <row r="44" spans="1:7" s="126" customFormat="1" ht="36.6" customHeight="1">
      <c r="A44" s="266"/>
      <c r="B44" s="221"/>
      <c r="C44" s="221"/>
      <c r="D44" s="221"/>
      <c r="E44" s="221">
        <v>208</v>
      </c>
      <c r="F44" s="174" t="s">
        <v>470</v>
      </c>
      <c r="G44" s="270" t="s">
        <v>472</v>
      </c>
    </row>
    <row r="45" spans="1:7" s="126" customFormat="1" ht="15" customHeight="1">
      <c r="A45" s="266"/>
      <c r="B45" s="221"/>
      <c r="C45" s="221">
        <v>2</v>
      </c>
      <c r="D45" s="221"/>
      <c r="E45" s="221"/>
      <c r="F45" s="103" t="s">
        <v>454</v>
      </c>
      <c r="G45" s="220"/>
    </row>
    <row r="46" spans="1:7" s="126" customFormat="1" ht="15" customHeight="1">
      <c r="A46" s="266"/>
      <c r="B46" s="221"/>
      <c r="C46" s="221"/>
      <c r="D46" s="221">
        <v>1</v>
      </c>
      <c r="E46" s="221"/>
      <c r="F46" s="280" t="s">
        <v>473</v>
      </c>
      <c r="G46" s="220"/>
    </row>
    <row r="47" spans="1:7" s="126" customFormat="1" ht="25.9" customHeight="1">
      <c r="A47" s="266"/>
      <c r="B47" s="263"/>
      <c r="C47" s="263"/>
      <c r="D47" s="269"/>
      <c r="E47" s="263">
        <v>211</v>
      </c>
      <c r="F47" s="174" t="s">
        <v>474</v>
      </c>
      <c r="G47" s="285" t="s">
        <v>475</v>
      </c>
    </row>
    <row r="48" spans="1:7" s="126" customFormat="1" ht="15" customHeight="1">
      <c r="A48" s="266"/>
      <c r="B48" s="221"/>
      <c r="C48" s="221"/>
      <c r="D48" s="221"/>
      <c r="E48" s="221"/>
      <c r="F48" s="174"/>
      <c r="G48" s="174"/>
    </row>
    <row r="49" spans="1:7" s="126" customFormat="1" ht="36" customHeight="1">
      <c r="A49" s="266"/>
      <c r="B49" s="263"/>
      <c r="C49" s="263"/>
      <c r="D49" s="269"/>
      <c r="E49" s="263">
        <v>218</v>
      </c>
      <c r="F49" s="174" t="s">
        <v>476</v>
      </c>
      <c r="G49" s="285" t="s">
        <v>477</v>
      </c>
    </row>
    <row r="50" spans="1:7" s="126" customFormat="1" ht="25.9" customHeight="1">
      <c r="A50" s="266"/>
      <c r="B50" s="221"/>
      <c r="C50" s="221"/>
      <c r="D50" s="221"/>
      <c r="E50" s="221">
        <v>219</v>
      </c>
      <c r="F50" s="103" t="s">
        <v>478</v>
      </c>
      <c r="G50" s="285" t="s">
        <v>479</v>
      </c>
    </row>
    <row r="51" spans="1:7" s="126" customFormat="1" ht="15" customHeight="1">
      <c r="A51" s="266"/>
      <c r="B51" s="263"/>
      <c r="C51" s="263"/>
      <c r="D51" s="263">
        <v>4</v>
      </c>
      <c r="E51" s="263"/>
      <c r="F51" s="174" t="s">
        <v>304</v>
      </c>
      <c r="G51" s="174"/>
    </row>
    <row r="52" spans="1:7" s="126" customFormat="1" ht="33.75">
      <c r="A52" s="266"/>
      <c r="B52" s="263"/>
      <c r="C52" s="263"/>
      <c r="D52" s="263"/>
      <c r="E52" s="263">
        <v>223</v>
      </c>
      <c r="F52" s="174" t="s">
        <v>305</v>
      </c>
      <c r="G52" s="270" t="s">
        <v>445</v>
      </c>
    </row>
    <row r="53" spans="1:7" s="126" customFormat="1" ht="15" customHeight="1">
      <c r="A53" s="266"/>
      <c r="B53" s="263"/>
      <c r="C53" s="263"/>
      <c r="D53" s="263">
        <v>5</v>
      </c>
      <c r="E53" s="263"/>
      <c r="F53" s="174" t="s">
        <v>306</v>
      </c>
      <c r="G53" s="270"/>
    </row>
    <row r="54" spans="1:7" s="126" customFormat="1" ht="56.45" customHeight="1">
      <c r="A54" s="266"/>
      <c r="B54" s="263"/>
      <c r="C54" s="263"/>
      <c r="D54" s="263"/>
      <c r="E54" s="263">
        <v>224</v>
      </c>
      <c r="F54" s="174" t="s">
        <v>307</v>
      </c>
      <c r="G54" s="270" t="s">
        <v>446</v>
      </c>
    </row>
    <row r="55" spans="1:7" s="126" customFormat="1" ht="15" customHeight="1">
      <c r="A55" s="271"/>
      <c r="B55" s="272"/>
      <c r="C55" s="272"/>
      <c r="D55" s="272"/>
      <c r="E55" s="272"/>
      <c r="F55" s="273"/>
      <c r="G55" s="123"/>
    </row>
    <row r="56" spans="1:7" s="126" customFormat="1" ht="15" customHeight="1"/>
    <row r="57" spans="1:7" s="126" customFormat="1" ht="15" customHeight="1"/>
    <row r="58" spans="1:7" s="126" customFormat="1" ht="15" customHeight="1"/>
    <row r="59" spans="1:7" s="126" customFormat="1" ht="15" customHeight="1"/>
    <row r="60" spans="1:7" s="126" customFormat="1" ht="15" customHeight="1"/>
    <row r="61" spans="1:7" s="126" customFormat="1" ht="15" customHeight="1"/>
    <row r="62" spans="1:7">
      <c r="B62" s="30"/>
      <c r="C62" s="30"/>
    </row>
    <row r="63" spans="1:7">
      <c r="B63" s="274"/>
      <c r="C63" s="274"/>
      <c r="F63" s="275"/>
      <c r="G63" s="276"/>
    </row>
    <row r="64" spans="1:7">
      <c r="B64" s="277"/>
      <c r="C64" s="277"/>
      <c r="F64" s="278"/>
      <c r="G64" s="279"/>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4566929133858268"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sheetPr>
    <tabColor theme="3" tint="0.79998168889431442"/>
  </sheetPr>
  <dimension ref="A1:U20"/>
  <sheetViews>
    <sheetView showGridLines="0" topLeftCell="G1" zoomScaleSheetLayoutView="70" workbookViewId="0">
      <selection activeCell="P11" sqref="P11:P12"/>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8" style="127" customWidth="1"/>
    <col min="8" max="8" width="10.28515625" style="127" customWidth="1"/>
    <col min="9" max="9" width="14.140625" style="127" customWidth="1"/>
    <col min="10" max="10" width="11.7109375" style="127" customWidth="1"/>
    <col min="11" max="12" width="9.7109375" style="127" customWidth="1"/>
    <col min="13" max="13" width="11.28515625" style="127" customWidth="1"/>
    <col min="14" max="14" width="12.7109375" style="127" customWidth="1"/>
    <col min="15" max="15" width="13.28515625" style="127" customWidth="1"/>
    <col min="16" max="16" width="10.5703125" style="127" customWidth="1"/>
    <col min="17" max="17" width="10.28515625" style="127" customWidth="1"/>
    <col min="18" max="21" width="9.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25.15" customHeight="1">
      <c r="A2" s="521" t="s">
        <v>277</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4"/>
      <c r="G9" s="133"/>
      <c r="H9" s="133"/>
      <c r="I9" s="136"/>
      <c r="J9" s="136"/>
      <c r="K9" s="136"/>
      <c r="L9" s="136"/>
      <c r="M9" s="140"/>
      <c r="N9" s="140"/>
      <c r="O9" s="140"/>
      <c r="P9" s="140"/>
      <c r="Q9" s="140"/>
      <c r="R9" s="137"/>
      <c r="S9" s="137"/>
      <c r="T9" s="133"/>
      <c r="U9" s="138"/>
    </row>
    <row r="10" spans="1:21" s="139" customFormat="1" ht="22.5">
      <c r="A10" s="152">
        <v>2</v>
      </c>
      <c r="B10" s="152"/>
      <c r="C10" s="152"/>
      <c r="D10" s="152"/>
      <c r="E10" s="152"/>
      <c r="F10" s="134" t="s">
        <v>227</v>
      </c>
      <c r="G10" s="133"/>
      <c r="H10" s="133"/>
      <c r="I10" s="136"/>
      <c r="J10" s="136"/>
      <c r="K10" s="136"/>
      <c r="L10" s="136"/>
      <c r="M10" s="140">
        <v>0</v>
      </c>
      <c r="N10" s="140">
        <v>1949889.1</v>
      </c>
      <c r="O10" s="140">
        <v>0</v>
      </c>
      <c r="P10" s="140">
        <v>0</v>
      </c>
      <c r="Q10" s="140">
        <v>0</v>
      </c>
      <c r="R10" s="137"/>
      <c r="S10" s="137"/>
      <c r="T10" s="133"/>
      <c r="U10" s="138"/>
    </row>
    <row r="11" spans="1:21" s="139" customFormat="1" ht="11.25">
      <c r="A11" s="152"/>
      <c r="B11" s="152">
        <v>1</v>
      </c>
      <c r="C11" s="152"/>
      <c r="D11" s="152"/>
      <c r="E11" s="152"/>
      <c r="F11" s="134" t="s">
        <v>270</v>
      </c>
      <c r="G11" s="133"/>
      <c r="H11" s="133"/>
      <c r="I11" s="136"/>
      <c r="J11" s="136"/>
      <c r="K11" s="136"/>
      <c r="L11" s="136"/>
      <c r="M11" s="140">
        <v>0</v>
      </c>
      <c r="N11" s="140">
        <v>1949889.1</v>
      </c>
      <c r="O11" s="140">
        <v>0</v>
      </c>
      <c r="P11" s="140">
        <v>0</v>
      </c>
      <c r="Q11" s="140">
        <v>0</v>
      </c>
      <c r="R11" s="137"/>
      <c r="S11" s="137"/>
      <c r="T11" s="133"/>
      <c r="U11" s="138"/>
    </row>
    <row r="12" spans="1:21" s="139" customFormat="1" ht="22.5">
      <c r="A12" s="152"/>
      <c r="B12" s="152"/>
      <c r="C12" s="152">
        <v>7</v>
      </c>
      <c r="D12" s="152"/>
      <c r="E12" s="152"/>
      <c r="F12" s="134" t="s">
        <v>271</v>
      </c>
      <c r="G12" s="133"/>
      <c r="H12" s="133"/>
      <c r="I12" s="136"/>
      <c r="J12" s="136"/>
      <c r="K12" s="136"/>
      <c r="L12" s="136"/>
      <c r="M12" s="140">
        <v>0</v>
      </c>
      <c r="N12" s="140">
        <v>1949889.1</v>
      </c>
      <c r="O12" s="140">
        <v>0</v>
      </c>
      <c r="P12" s="140">
        <v>0</v>
      </c>
      <c r="Q12" s="140">
        <v>0</v>
      </c>
      <c r="R12" s="137"/>
      <c r="S12" s="137"/>
      <c r="T12" s="133"/>
      <c r="U12" s="138"/>
    </row>
    <row r="13" spans="1:21" s="139" customFormat="1" ht="11.25">
      <c r="A13" s="152"/>
      <c r="B13" s="152"/>
      <c r="C13" s="152"/>
      <c r="D13" s="152">
        <v>1</v>
      </c>
      <c r="E13" s="152"/>
      <c r="F13" s="134" t="s">
        <v>228</v>
      </c>
      <c r="G13" s="133"/>
      <c r="H13" s="133"/>
      <c r="I13" s="136"/>
      <c r="J13" s="136"/>
      <c r="K13" s="136"/>
      <c r="L13" s="136"/>
      <c r="M13" s="140">
        <v>0</v>
      </c>
      <c r="N13" s="140">
        <v>1949889.1</v>
      </c>
      <c r="O13" s="140">
        <v>0</v>
      </c>
      <c r="P13" s="140">
        <v>0</v>
      </c>
      <c r="Q13" s="140">
        <v>0</v>
      </c>
      <c r="R13" s="137"/>
      <c r="S13" s="137"/>
      <c r="T13" s="133"/>
      <c r="U13" s="138"/>
    </row>
    <row r="14" spans="1:21" s="139" customFormat="1" ht="11.25">
      <c r="A14" s="152"/>
      <c r="B14" s="152"/>
      <c r="C14" s="152"/>
      <c r="D14" s="152"/>
      <c r="E14" s="152">
        <v>201</v>
      </c>
      <c r="F14" s="134" t="s">
        <v>193</v>
      </c>
      <c r="G14" s="152" t="s">
        <v>248</v>
      </c>
      <c r="H14" s="169">
        <v>40000</v>
      </c>
      <c r="I14" s="169">
        <v>19969</v>
      </c>
      <c r="J14" s="169">
        <v>19969</v>
      </c>
      <c r="K14" s="136">
        <f>IFERROR(J14/H14*100,0)</f>
        <v>49.922499999999999</v>
      </c>
      <c r="L14" s="136">
        <f>IFERROR(J14/I14*100,0)</f>
        <v>100</v>
      </c>
      <c r="M14" s="140">
        <v>0</v>
      </c>
      <c r="N14" s="140">
        <v>1949889.1</v>
      </c>
      <c r="O14" s="140">
        <v>0</v>
      </c>
      <c r="P14" s="140">
        <v>0</v>
      </c>
      <c r="Q14" s="140">
        <v>0</v>
      </c>
      <c r="R14" s="137">
        <f>IFERROR(O14/M14*100,0)</f>
        <v>0</v>
      </c>
      <c r="S14" s="137">
        <f>IFERROR(O14/N14*100,0)</f>
        <v>0</v>
      </c>
      <c r="T14" s="137">
        <f>IFERROR(P14/M14*100,0)</f>
        <v>0</v>
      </c>
      <c r="U14" s="137">
        <f>IFERROR(P14/N14*100,0)</f>
        <v>0</v>
      </c>
    </row>
    <row r="15" spans="1:21" s="139" customFormat="1" ht="15" customHeight="1">
      <c r="A15" s="133"/>
      <c r="B15" s="133"/>
      <c r="C15" s="133"/>
      <c r="D15" s="133"/>
      <c r="E15" s="133"/>
      <c r="F15" s="133"/>
      <c r="G15" s="133"/>
      <c r="H15" s="133"/>
      <c r="I15" s="136"/>
      <c r="J15" s="136"/>
      <c r="K15" s="136"/>
      <c r="L15" s="136"/>
      <c r="M15" s="140"/>
      <c r="N15" s="140"/>
      <c r="O15" s="140"/>
      <c r="P15" s="140"/>
      <c r="Q15" s="140"/>
      <c r="R15" s="137"/>
      <c r="S15" s="137"/>
      <c r="T15" s="133"/>
      <c r="U15" s="138"/>
    </row>
    <row r="16" spans="1:21" s="139" customFormat="1" ht="15" customHeight="1">
      <c r="A16" s="296"/>
      <c r="B16" s="296"/>
      <c r="C16" s="296"/>
      <c r="D16" s="296"/>
      <c r="E16" s="296"/>
      <c r="F16" s="297" t="s">
        <v>422</v>
      </c>
      <c r="G16" s="296"/>
      <c r="H16" s="296"/>
      <c r="I16" s="298"/>
      <c r="J16" s="298"/>
      <c r="K16" s="298"/>
      <c r="L16" s="298"/>
      <c r="M16" s="299">
        <f>+M10</f>
        <v>0</v>
      </c>
      <c r="N16" s="306">
        <f t="shared" ref="N16:Q16" si="0">+N10</f>
        <v>1949889.1</v>
      </c>
      <c r="O16" s="299">
        <f t="shared" si="0"/>
        <v>0</v>
      </c>
      <c r="P16" s="299">
        <f t="shared" si="0"/>
        <v>0</v>
      </c>
      <c r="Q16" s="299">
        <f t="shared" si="0"/>
        <v>0</v>
      </c>
      <c r="R16" s="300"/>
      <c r="S16" s="300"/>
      <c r="T16" s="296"/>
      <c r="U16" s="301"/>
    </row>
    <row r="17" spans="1:21" s="139" customFormat="1" ht="12.6" customHeight="1">
      <c r="A17" s="141"/>
      <c r="B17" s="141"/>
      <c r="C17" s="141"/>
      <c r="D17" s="141"/>
      <c r="E17" s="141"/>
      <c r="F17" s="141"/>
      <c r="G17" s="141"/>
      <c r="H17" s="141"/>
      <c r="I17" s="142"/>
      <c r="J17" s="142"/>
      <c r="K17" s="142"/>
      <c r="L17" s="142"/>
      <c r="M17" s="142"/>
      <c r="N17" s="143"/>
      <c r="O17" s="143"/>
      <c r="P17" s="143"/>
      <c r="Q17" s="143"/>
      <c r="R17" s="143"/>
      <c r="S17" s="143"/>
      <c r="T17" s="141"/>
      <c r="U17" s="144"/>
    </row>
    <row r="18" spans="1:21">
      <c r="A18" s="145"/>
      <c r="B18" s="146"/>
      <c r="C18" s="145"/>
      <c r="D18" s="145"/>
      <c r="F18" s="145"/>
    </row>
    <row r="19" spans="1:21">
      <c r="B19" s="147"/>
      <c r="C19" s="148"/>
      <c r="D19" s="148"/>
      <c r="N19" s="149"/>
      <c r="O19" s="149"/>
    </row>
    <row r="20" spans="1:21">
      <c r="B20" s="150"/>
      <c r="C20" s="150"/>
      <c r="D20" s="150"/>
      <c r="N20" s="151"/>
      <c r="O20" s="151"/>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sheetPr>
    <tabColor theme="3" tint="0.79998168889431442"/>
  </sheetPr>
  <dimension ref="A1:U34"/>
  <sheetViews>
    <sheetView showGridLines="0" topLeftCell="A19" zoomScale="85" zoomScaleNormal="85" zoomScaleSheetLayoutView="70" workbookViewId="0">
      <selection activeCell="A10" sqref="A10:G28"/>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0.42578125" style="127" bestFit="1" customWidth="1"/>
    <col min="8" max="10" width="15.7109375" style="127" customWidth="1"/>
    <col min="11" max="12" width="6.7109375" style="127" customWidth="1"/>
    <col min="13"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6.75" customHeight="1">
      <c r="A2" s="521" t="s">
        <v>902</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2" customHeight="1">
      <c r="A9" s="152"/>
      <c r="B9" s="152"/>
      <c r="C9" s="152"/>
      <c r="D9" s="152"/>
      <c r="E9" s="152"/>
      <c r="F9" s="303"/>
      <c r="G9" s="135"/>
      <c r="H9" s="133"/>
      <c r="I9" s="136"/>
      <c r="J9" s="136"/>
      <c r="K9" s="136"/>
      <c r="L9" s="136"/>
      <c r="M9" s="140"/>
      <c r="N9" s="140"/>
      <c r="O9" s="140"/>
      <c r="P9" s="157"/>
      <c r="Q9" s="157"/>
      <c r="R9" s="137"/>
      <c r="S9" s="137"/>
      <c r="T9" s="133"/>
      <c r="U9" s="138"/>
    </row>
    <row r="10" spans="1:21" s="139" customFormat="1" ht="24.6" customHeight="1">
      <c r="A10" s="152">
        <v>1</v>
      </c>
      <c r="B10" s="152"/>
      <c r="C10" s="152"/>
      <c r="D10" s="152"/>
      <c r="E10" s="152"/>
      <c r="F10" s="302" t="s">
        <v>217</v>
      </c>
      <c r="G10" s="153"/>
      <c r="H10" s="153"/>
      <c r="I10" s="153"/>
      <c r="J10" s="153"/>
      <c r="K10" s="154"/>
      <c r="L10" s="154"/>
      <c r="M10" s="155">
        <v>0</v>
      </c>
      <c r="N10" s="156">
        <v>22000000</v>
      </c>
      <c r="O10" s="156">
        <v>0</v>
      </c>
      <c r="P10" s="156">
        <v>0</v>
      </c>
      <c r="Q10" s="156">
        <v>0</v>
      </c>
      <c r="R10" s="153"/>
      <c r="S10" s="153"/>
      <c r="T10" s="153"/>
      <c r="U10" s="153"/>
    </row>
    <row r="11" spans="1:21" s="139" customFormat="1" ht="12" customHeight="1">
      <c r="A11" s="152"/>
      <c r="B11" s="152">
        <v>2</v>
      </c>
      <c r="C11" s="152"/>
      <c r="D11" s="152"/>
      <c r="E11" s="152"/>
      <c r="F11" s="303" t="s">
        <v>263</v>
      </c>
      <c r="G11" s="135"/>
      <c r="H11" s="133"/>
      <c r="I11" s="136"/>
      <c r="J11" s="136"/>
      <c r="K11" s="136"/>
      <c r="L11" s="136"/>
      <c r="M11" s="140">
        <v>0</v>
      </c>
      <c r="N11" s="140">
        <v>22000000</v>
      </c>
      <c r="O11" s="140">
        <v>0</v>
      </c>
      <c r="P11" s="157">
        <v>0</v>
      </c>
      <c r="Q11" s="157">
        <v>0</v>
      </c>
      <c r="R11" s="137"/>
      <c r="S11" s="137"/>
      <c r="T11" s="133"/>
      <c r="U11" s="138"/>
    </row>
    <row r="12" spans="1:21" s="139" customFormat="1" ht="12" customHeight="1">
      <c r="A12" s="152"/>
      <c r="B12" s="152"/>
      <c r="C12" s="152">
        <v>3</v>
      </c>
      <c r="D12" s="152"/>
      <c r="E12" s="152"/>
      <c r="F12" s="303" t="s">
        <v>264</v>
      </c>
      <c r="G12" s="135"/>
      <c r="H12" s="133"/>
      <c r="I12" s="136"/>
      <c r="J12" s="136"/>
      <c r="K12" s="136"/>
      <c r="L12" s="136"/>
      <c r="M12" s="140">
        <v>0</v>
      </c>
      <c r="N12" s="140">
        <v>5000000</v>
      </c>
      <c r="O12" s="140">
        <v>0</v>
      </c>
      <c r="P12" s="157">
        <v>0</v>
      </c>
      <c r="Q12" s="157">
        <v>0</v>
      </c>
      <c r="R12" s="137"/>
      <c r="S12" s="137"/>
      <c r="T12" s="133"/>
      <c r="U12" s="138"/>
    </row>
    <row r="13" spans="1:21" s="139" customFormat="1" ht="22.5">
      <c r="A13" s="152"/>
      <c r="B13" s="152"/>
      <c r="C13" s="152"/>
      <c r="D13" s="152">
        <v>3</v>
      </c>
      <c r="E13" s="152"/>
      <c r="F13" s="303" t="s">
        <v>219</v>
      </c>
      <c r="G13" s="135"/>
      <c r="H13" s="133"/>
      <c r="I13" s="136"/>
      <c r="J13" s="136"/>
      <c r="K13" s="136"/>
      <c r="L13" s="136"/>
      <c r="M13" s="140">
        <v>0</v>
      </c>
      <c r="N13" s="140">
        <v>5000000</v>
      </c>
      <c r="O13" s="140">
        <v>0</v>
      </c>
      <c r="P13" s="157">
        <v>0</v>
      </c>
      <c r="Q13" s="157">
        <v>0</v>
      </c>
      <c r="R13" s="137"/>
      <c r="S13" s="137"/>
      <c r="T13" s="133"/>
      <c r="U13" s="138"/>
    </row>
    <row r="14" spans="1:21" s="139" customFormat="1" ht="36" customHeight="1">
      <c r="A14" s="152"/>
      <c r="B14" s="152"/>
      <c r="C14" s="152"/>
      <c r="D14" s="152"/>
      <c r="E14" s="152">
        <v>209</v>
      </c>
      <c r="F14" s="303" t="s">
        <v>178</v>
      </c>
      <c r="G14" s="135" t="s">
        <v>247</v>
      </c>
      <c r="H14" s="169">
        <v>0</v>
      </c>
      <c r="I14" s="169">
        <v>0</v>
      </c>
      <c r="J14" s="169">
        <v>0</v>
      </c>
      <c r="K14" s="136">
        <f>IFERROR(J14/H14*100,0)</f>
        <v>0</v>
      </c>
      <c r="L14" s="136">
        <f>IFERROR(J14/I14*100,0)</f>
        <v>0</v>
      </c>
      <c r="M14" s="140">
        <v>0</v>
      </c>
      <c r="N14" s="140">
        <v>5000000</v>
      </c>
      <c r="O14" s="140">
        <v>0</v>
      </c>
      <c r="P14" s="157">
        <v>0</v>
      </c>
      <c r="Q14" s="157">
        <v>0</v>
      </c>
      <c r="R14" s="137">
        <f>IFERROR(O14/M14*100,0)</f>
        <v>0</v>
      </c>
      <c r="S14" s="137">
        <f>IFERROR(O14/N14*100,0)</f>
        <v>0</v>
      </c>
      <c r="T14" s="137">
        <f>IFERROR(P14/M14*100,0)</f>
        <v>0</v>
      </c>
      <c r="U14" s="137">
        <f>IFERROR(P14/N14*100,0)</f>
        <v>0</v>
      </c>
    </row>
    <row r="15" spans="1:21" s="139" customFormat="1" ht="12" customHeight="1">
      <c r="A15" s="152"/>
      <c r="B15" s="152"/>
      <c r="C15" s="152">
        <v>5</v>
      </c>
      <c r="D15" s="152"/>
      <c r="E15" s="152"/>
      <c r="F15" s="303" t="s">
        <v>266</v>
      </c>
      <c r="G15" s="135"/>
      <c r="H15" s="133"/>
      <c r="I15" s="136"/>
      <c r="J15" s="136"/>
      <c r="K15" s="136"/>
      <c r="L15" s="136"/>
      <c r="M15" s="140">
        <v>0</v>
      </c>
      <c r="N15" s="140">
        <v>17000000</v>
      </c>
      <c r="O15" s="140">
        <v>0</v>
      </c>
      <c r="P15" s="157">
        <v>0</v>
      </c>
      <c r="Q15" s="157">
        <v>0</v>
      </c>
      <c r="R15" s="137"/>
      <c r="S15" s="137"/>
      <c r="T15" s="133"/>
      <c r="U15" s="138"/>
    </row>
    <row r="16" spans="1:21" s="139" customFormat="1" ht="12" customHeight="1">
      <c r="A16" s="152"/>
      <c r="B16" s="152"/>
      <c r="C16" s="152"/>
      <c r="D16" s="152">
        <v>1</v>
      </c>
      <c r="E16" s="152"/>
      <c r="F16" s="303" t="s">
        <v>222</v>
      </c>
      <c r="G16" s="135"/>
      <c r="H16" s="133"/>
      <c r="I16" s="136"/>
      <c r="J16" s="136"/>
      <c r="K16" s="136"/>
      <c r="L16" s="136"/>
      <c r="M16" s="140">
        <v>0</v>
      </c>
      <c r="N16" s="140">
        <v>17000000</v>
      </c>
      <c r="O16" s="140">
        <v>0</v>
      </c>
      <c r="P16" s="157">
        <v>0</v>
      </c>
      <c r="Q16" s="157">
        <v>0</v>
      </c>
      <c r="R16" s="137"/>
      <c r="S16" s="137"/>
      <c r="T16" s="133"/>
      <c r="U16" s="138"/>
    </row>
    <row r="17" spans="1:21" s="139" customFormat="1" ht="35.450000000000003" customHeight="1">
      <c r="A17" s="152"/>
      <c r="B17" s="152"/>
      <c r="C17" s="152"/>
      <c r="D17" s="152"/>
      <c r="E17" s="152">
        <v>218</v>
      </c>
      <c r="F17" s="303" t="s">
        <v>184</v>
      </c>
      <c r="G17" s="135" t="s">
        <v>247</v>
      </c>
      <c r="H17" s="169">
        <v>0</v>
      </c>
      <c r="I17" s="169">
        <v>0</v>
      </c>
      <c r="J17" s="169">
        <v>0</v>
      </c>
      <c r="K17" s="136">
        <f>IFERROR(J17/H17*100,0)</f>
        <v>0</v>
      </c>
      <c r="L17" s="136">
        <f>IFERROR(J17/I17*100,0)</f>
        <v>0</v>
      </c>
      <c r="M17" s="140">
        <v>0</v>
      </c>
      <c r="N17" s="140">
        <v>17000000</v>
      </c>
      <c r="O17" s="140">
        <v>0</v>
      </c>
      <c r="P17" s="157">
        <v>0</v>
      </c>
      <c r="Q17" s="157">
        <v>0</v>
      </c>
      <c r="R17" s="137">
        <f>IFERROR(O17/M17*100,0)</f>
        <v>0</v>
      </c>
      <c r="S17" s="137">
        <f>IFERROR(O17/N17*100,0)</f>
        <v>0</v>
      </c>
      <c r="T17" s="137">
        <f>IFERROR(P17/M17*100,0)</f>
        <v>0</v>
      </c>
      <c r="U17" s="137">
        <f>IFERROR(P17/N17*100,0)</f>
        <v>0</v>
      </c>
    </row>
    <row r="18" spans="1:21" s="139" customFormat="1" ht="34.9" customHeight="1">
      <c r="A18" s="152">
        <v>4</v>
      </c>
      <c r="B18" s="152"/>
      <c r="C18" s="152"/>
      <c r="D18" s="152"/>
      <c r="E18" s="152"/>
      <c r="F18" s="303" t="s">
        <v>240</v>
      </c>
      <c r="G18" s="135"/>
      <c r="H18" s="133"/>
      <c r="I18" s="136"/>
      <c r="J18" s="136"/>
      <c r="K18" s="136"/>
      <c r="L18" s="136"/>
      <c r="M18" s="140">
        <v>0</v>
      </c>
      <c r="N18" s="140">
        <v>78000000</v>
      </c>
      <c r="O18" s="140">
        <v>0</v>
      </c>
      <c r="P18" s="157">
        <v>0</v>
      </c>
      <c r="Q18" s="157">
        <v>0</v>
      </c>
      <c r="R18" s="137"/>
      <c r="S18" s="137"/>
      <c r="T18" s="133"/>
      <c r="U18" s="138"/>
    </row>
    <row r="19" spans="1:21" s="139" customFormat="1" ht="12" customHeight="1">
      <c r="A19" s="152"/>
      <c r="B19" s="152">
        <v>2</v>
      </c>
      <c r="C19" s="152"/>
      <c r="D19" s="152"/>
      <c r="E19" s="152"/>
      <c r="F19" s="303" t="s">
        <v>263</v>
      </c>
      <c r="G19" s="135"/>
      <c r="H19" s="133"/>
      <c r="I19" s="136"/>
      <c r="J19" s="136"/>
      <c r="K19" s="136"/>
      <c r="L19" s="136"/>
      <c r="M19" s="140">
        <v>0</v>
      </c>
      <c r="N19" s="140">
        <v>78000000</v>
      </c>
      <c r="O19" s="140">
        <v>0</v>
      </c>
      <c r="P19" s="157">
        <v>0</v>
      </c>
      <c r="Q19" s="157">
        <v>0</v>
      </c>
      <c r="R19" s="137"/>
      <c r="S19" s="137"/>
      <c r="T19" s="133"/>
      <c r="U19" s="138"/>
    </row>
    <row r="20" spans="1:21" s="139" customFormat="1" ht="22.5">
      <c r="A20" s="152"/>
      <c r="B20" s="152"/>
      <c r="C20" s="152">
        <v>2</v>
      </c>
      <c r="D20" s="152"/>
      <c r="E20" s="152"/>
      <c r="F20" s="303" t="s">
        <v>272</v>
      </c>
      <c r="G20" s="135"/>
      <c r="H20" s="133"/>
      <c r="I20" s="136"/>
      <c r="J20" s="136"/>
      <c r="K20" s="136"/>
      <c r="L20" s="136"/>
      <c r="M20" s="140">
        <v>0</v>
      </c>
      <c r="N20" s="140">
        <v>78000000</v>
      </c>
      <c r="O20" s="140">
        <v>0</v>
      </c>
      <c r="P20" s="157">
        <v>0</v>
      </c>
      <c r="Q20" s="157">
        <v>0</v>
      </c>
      <c r="R20" s="137"/>
      <c r="S20" s="137"/>
      <c r="T20" s="133"/>
      <c r="U20" s="138"/>
    </row>
    <row r="21" spans="1:21" s="139" customFormat="1" ht="12" customHeight="1">
      <c r="A21" s="152"/>
      <c r="B21" s="152"/>
      <c r="C21" s="152"/>
      <c r="D21" s="152">
        <v>1</v>
      </c>
      <c r="E21" s="152"/>
      <c r="F21" s="303" t="s">
        <v>234</v>
      </c>
      <c r="G21" s="135"/>
      <c r="H21" s="133"/>
      <c r="I21" s="136"/>
      <c r="J21" s="136"/>
      <c r="K21" s="136"/>
      <c r="L21" s="136"/>
      <c r="M21" s="140">
        <v>0</v>
      </c>
      <c r="N21" s="140">
        <v>58000000</v>
      </c>
      <c r="O21" s="140">
        <v>0</v>
      </c>
      <c r="P21" s="157">
        <v>0</v>
      </c>
      <c r="Q21" s="157">
        <v>0</v>
      </c>
      <c r="R21" s="137"/>
      <c r="S21" s="137"/>
      <c r="T21" s="133"/>
      <c r="U21" s="138"/>
    </row>
    <row r="22" spans="1:21" s="139" customFormat="1" ht="33.75">
      <c r="A22" s="152"/>
      <c r="B22" s="152"/>
      <c r="C22" s="152"/>
      <c r="D22" s="152"/>
      <c r="E22" s="152">
        <v>215</v>
      </c>
      <c r="F22" s="303" t="s">
        <v>203</v>
      </c>
      <c r="G22" s="135" t="s">
        <v>247</v>
      </c>
      <c r="H22" s="169">
        <v>8</v>
      </c>
      <c r="I22" s="169">
        <v>2</v>
      </c>
      <c r="J22" s="169">
        <v>2</v>
      </c>
      <c r="K22" s="136">
        <f>IFERROR(J22/H22*100,0)</f>
        <v>25</v>
      </c>
      <c r="L22" s="136">
        <f>IFERROR(J22/I22*100,0)</f>
        <v>100</v>
      </c>
      <c r="M22" s="140">
        <v>0</v>
      </c>
      <c r="N22" s="140">
        <v>7000000</v>
      </c>
      <c r="O22" s="140">
        <v>0</v>
      </c>
      <c r="P22" s="157">
        <v>0</v>
      </c>
      <c r="Q22" s="157">
        <v>0</v>
      </c>
      <c r="R22" s="137">
        <f>IFERROR(O22/M22*100,0)</f>
        <v>0</v>
      </c>
      <c r="S22" s="137">
        <f>IFERROR(O22/N22*100,0)</f>
        <v>0</v>
      </c>
      <c r="T22" s="137">
        <f>IFERROR(P22/M22*100,0)</f>
        <v>0</v>
      </c>
      <c r="U22" s="137">
        <f>IFERROR(P22/N22*100,0)</f>
        <v>0</v>
      </c>
    </row>
    <row r="23" spans="1:21" s="139" customFormat="1" ht="22.5">
      <c r="A23" s="152"/>
      <c r="B23" s="152"/>
      <c r="C23" s="152"/>
      <c r="D23" s="152"/>
      <c r="E23" s="152">
        <v>216</v>
      </c>
      <c r="F23" s="303" t="s">
        <v>204</v>
      </c>
      <c r="G23" s="135" t="s">
        <v>254</v>
      </c>
      <c r="H23" s="169">
        <v>40000</v>
      </c>
      <c r="I23" s="169">
        <v>8000</v>
      </c>
      <c r="J23" s="169">
        <v>8000</v>
      </c>
      <c r="K23" s="136">
        <f>IFERROR(J23/H23*100,0)</f>
        <v>20</v>
      </c>
      <c r="L23" s="136">
        <f>IFERROR(J23/I23*100,0)</f>
        <v>100</v>
      </c>
      <c r="M23" s="140">
        <v>0</v>
      </c>
      <c r="N23" s="140">
        <v>20000000</v>
      </c>
      <c r="O23" s="140">
        <v>0</v>
      </c>
      <c r="P23" s="157">
        <v>0</v>
      </c>
      <c r="Q23" s="157">
        <v>0</v>
      </c>
      <c r="R23" s="137">
        <f>IFERROR(O23/M23*100,0)</f>
        <v>0</v>
      </c>
      <c r="S23" s="137">
        <f>IFERROR(O23/N23*100,0)</f>
        <v>0</v>
      </c>
      <c r="T23" s="137">
        <f>IFERROR(P23/M23*100,0)</f>
        <v>0</v>
      </c>
      <c r="U23" s="137">
        <f>IFERROR(P23/N23*100,0)</f>
        <v>0</v>
      </c>
    </row>
    <row r="24" spans="1:21" s="139" customFormat="1" ht="35.450000000000003" customHeight="1">
      <c r="A24" s="152"/>
      <c r="B24" s="152"/>
      <c r="C24" s="152"/>
      <c r="D24" s="152"/>
      <c r="E24" s="152">
        <v>217</v>
      </c>
      <c r="F24" s="303" t="s">
        <v>205</v>
      </c>
      <c r="G24" s="135" t="s">
        <v>247</v>
      </c>
      <c r="H24" s="169">
        <v>0</v>
      </c>
      <c r="I24" s="169">
        <v>0</v>
      </c>
      <c r="J24" s="169">
        <v>0</v>
      </c>
      <c r="K24" s="136">
        <f>IFERROR(J24/H24*100,0)</f>
        <v>0</v>
      </c>
      <c r="L24" s="136">
        <f>IFERROR(J24/I24*100,0)</f>
        <v>0</v>
      </c>
      <c r="M24" s="140">
        <v>0</v>
      </c>
      <c r="N24" s="140">
        <v>6000000</v>
      </c>
      <c r="O24" s="140">
        <v>0</v>
      </c>
      <c r="P24" s="157">
        <v>0</v>
      </c>
      <c r="Q24" s="157">
        <v>0</v>
      </c>
      <c r="R24" s="137">
        <f>IFERROR(O24/M24*100,0)</f>
        <v>0</v>
      </c>
      <c r="S24" s="137">
        <f>IFERROR(O24/N24*100,0)</f>
        <v>0</v>
      </c>
      <c r="T24" s="137">
        <f>IFERROR(P24/M24*100,0)</f>
        <v>0</v>
      </c>
      <c r="U24" s="137">
        <f>IFERROR(P24/N24*100,0)</f>
        <v>0</v>
      </c>
    </row>
    <row r="25" spans="1:21" s="139" customFormat="1" ht="35.450000000000003" customHeight="1">
      <c r="A25" s="152"/>
      <c r="B25" s="152"/>
      <c r="C25" s="152"/>
      <c r="D25" s="152"/>
      <c r="E25" s="152">
        <v>218</v>
      </c>
      <c r="F25" s="303" t="s">
        <v>206</v>
      </c>
      <c r="G25" s="135" t="s">
        <v>254</v>
      </c>
      <c r="H25" s="169">
        <v>104000</v>
      </c>
      <c r="I25" s="169">
        <v>18000</v>
      </c>
      <c r="J25" s="169">
        <v>18000</v>
      </c>
      <c r="K25" s="136">
        <f>IFERROR(J25/H25*100,0)</f>
        <v>17.307692307692307</v>
      </c>
      <c r="L25" s="136">
        <f>IFERROR(J25/I25*100,0)</f>
        <v>100</v>
      </c>
      <c r="M25" s="140">
        <v>0</v>
      </c>
      <c r="N25" s="140">
        <v>20000000</v>
      </c>
      <c r="O25" s="140">
        <v>0</v>
      </c>
      <c r="P25" s="157">
        <v>0</v>
      </c>
      <c r="Q25" s="157">
        <v>0</v>
      </c>
      <c r="R25" s="137">
        <f>IFERROR(O25/M25*100,0)</f>
        <v>0</v>
      </c>
      <c r="S25" s="137">
        <f>IFERROR(O25/N25*100,0)</f>
        <v>0</v>
      </c>
      <c r="T25" s="137">
        <f>IFERROR(P25/M25*100,0)</f>
        <v>0</v>
      </c>
      <c r="U25" s="137">
        <f>IFERROR(P25/N25*100,0)</f>
        <v>0</v>
      </c>
    </row>
    <row r="26" spans="1:21" s="139" customFormat="1" ht="22.5">
      <c r="A26" s="152"/>
      <c r="B26" s="152"/>
      <c r="C26" s="152"/>
      <c r="D26" s="152"/>
      <c r="E26" s="152">
        <v>219</v>
      </c>
      <c r="F26" s="303" t="s">
        <v>207</v>
      </c>
      <c r="G26" s="135" t="s">
        <v>257</v>
      </c>
      <c r="H26" s="169">
        <v>20</v>
      </c>
      <c r="I26" s="169">
        <v>5</v>
      </c>
      <c r="J26" s="169">
        <v>5</v>
      </c>
      <c r="K26" s="136">
        <f>IFERROR(J26/H26*100,0)</f>
        <v>25</v>
      </c>
      <c r="L26" s="136">
        <f>IFERROR(J26/I26*100,0)</f>
        <v>100</v>
      </c>
      <c r="M26" s="140">
        <v>0</v>
      </c>
      <c r="N26" s="140">
        <v>5000000</v>
      </c>
      <c r="O26" s="140">
        <v>0</v>
      </c>
      <c r="P26" s="157">
        <v>0</v>
      </c>
      <c r="Q26" s="157">
        <v>0</v>
      </c>
      <c r="R26" s="137">
        <f>IFERROR(O26/M26*100,0)</f>
        <v>0</v>
      </c>
      <c r="S26" s="137">
        <f>IFERROR(O26/N26*100,0)</f>
        <v>0</v>
      </c>
      <c r="T26" s="137">
        <f>IFERROR(P26/M26*100,0)</f>
        <v>0</v>
      </c>
      <c r="U26" s="137">
        <f>IFERROR(P26/N26*100,0)</f>
        <v>0</v>
      </c>
    </row>
    <row r="27" spans="1:21" s="139" customFormat="1" ht="14.45" customHeight="1">
      <c r="A27" s="152"/>
      <c r="B27" s="152"/>
      <c r="C27" s="152"/>
      <c r="D27" s="152">
        <v>4</v>
      </c>
      <c r="E27" s="152"/>
      <c r="F27" s="303" t="s">
        <v>236</v>
      </c>
      <c r="G27" s="135"/>
      <c r="H27" s="169">
        <v>0</v>
      </c>
      <c r="I27" s="136"/>
      <c r="J27" s="136"/>
      <c r="K27" s="136"/>
      <c r="L27" s="136"/>
      <c r="M27" s="140">
        <v>0</v>
      </c>
      <c r="N27" s="140">
        <v>20000000</v>
      </c>
      <c r="O27" s="140">
        <v>0</v>
      </c>
      <c r="P27" s="157">
        <v>0</v>
      </c>
      <c r="Q27" s="157">
        <v>0</v>
      </c>
      <c r="R27" s="137"/>
      <c r="S27" s="137"/>
      <c r="T27" s="133"/>
      <c r="U27" s="138"/>
    </row>
    <row r="28" spans="1:21" s="139" customFormat="1" ht="12" customHeight="1">
      <c r="A28" s="152"/>
      <c r="B28" s="152"/>
      <c r="C28" s="152"/>
      <c r="D28" s="152"/>
      <c r="E28" s="152">
        <v>223</v>
      </c>
      <c r="F28" s="303" t="s">
        <v>209</v>
      </c>
      <c r="G28" s="135" t="s">
        <v>258</v>
      </c>
      <c r="H28" s="169">
        <v>9780</v>
      </c>
      <c r="I28" s="169">
        <v>9925</v>
      </c>
      <c r="J28" s="169">
        <v>5000</v>
      </c>
      <c r="K28" s="136">
        <f>IFERROR(J28/H28*100,0)</f>
        <v>51.124744376278116</v>
      </c>
      <c r="L28" s="136">
        <f>IFERROR(J28/I28*100,0)</f>
        <v>50.377833753148614</v>
      </c>
      <c r="M28" s="140">
        <v>0</v>
      </c>
      <c r="N28" s="140">
        <v>20000000</v>
      </c>
      <c r="O28" s="140">
        <v>0</v>
      </c>
      <c r="P28" s="157">
        <v>0</v>
      </c>
      <c r="Q28" s="157">
        <v>0</v>
      </c>
      <c r="R28" s="137">
        <f>IFERROR(O28/M28*100,0)</f>
        <v>0</v>
      </c>
      <c r="S28" s="137">
        <f>IFERROR(O28/N28*100,0)</f>
        <v>0</v>
      </c>
      <c r="T28" s="137">
        <f>IFERROR(P28/M28*100,0)</f>
        <v>0</v>
      </c>
      <c r="U28" s="137">
        <f>IFERROR(P28/N28*100,0)</f>
        <v>0</v>
      </c>
    </row>
    <row r="29" spans="1:21" s="139" customFormat="1" ht="15" customHeight="1">
      <c r="A29" s="133"/>
      <c r="B29" s="133"/>
      <c r="C29" s="133"/>
      <c r="D29" s="133"/>
      <c r="E29" s="133"/>
      <c r="F29" s="133"/>
      <c r="G29" s="133"/>
      <c r="H29" s="133"/>
      <c r="I29" s="136"/>
      <c r="J29" s="136"/>
      <c r="K29" s="136"/>
      <c r="L29" s="136"/>
      <c r="M29" s="136"/>
      <c r="N29" s="137"/>
      <c r="O29" s="137"/>
      <c r="P29" s="137"/>
      <c r="Q29" s="137"/>
      <c r="R29" s="137"/>
      <c r="S29" s="137"/>
      <c r="T29" s="133"/>
      <c r="U29" s="138"/>
    </row>
    <row r="30" spans="1:21" s="139" customFormat="1" ht="15" customHeight="1">
      <c r="A30" s="304"/>
      <c r="B30" s="304"/>
      <c r="C30" s="304"/>
      <c r="D30" s="304"/>
      <c r="E30" s="304"/>
      <c r="F30" s="297" t="s">
        <v>422</v>
      </c>
      <c r="G30" s="304"/>
      <c r="H30" s="304"/>
      <c r="I30" s="305"/>
      <c r="J30" s="305"/>
      <c r="K30" s="305"/>
      <c r="L30" s="305"/>
      <c r="M30" s="306">
        <f>+M18+M10</f>
        <v>0</v>
      </c>
      <c r="N30" s="306">
        <f t="shared" ref="N30:Q30" si="0">+N18+N10</f>
        <v>100000000</v>
      </c>
      <c r="O30" s="306">
        <f t="shared" si="0"/>
        <v>0</v>
      </c>
      <c r="P30" s="306">
        <f t="shared" si="0"/>
        <v>0</v>
      </c>
      <c r="Q30" s="306">
        <f t="shared" si="0"/>
        <v>0</v>
      </c>
      <c r="R30" s="307"/>
      <c r="S30" s="307"/>
      <c r="T30" s="304"/>
      <c r="U30" s="308"/>
    </row>
    <row r="31" spans="1:21" s="139" customFormat="1" ht="15" customHeight="1">
      <c r="A31" s="141"/>
      <c r="B31" s="141"/>
      <c r="C31" s="141"/>
      <c r="D31" s="141"/>
      <c r="E31" s="141"/>
      <c r="F31" s="141"/>
      <c r="G31" s="141"/>
      <c r="H31" s="141"/>
      <c r="I31" s="142"/>
      <c r="J31" s="142"/>
      <c r="K31" s="142"/>
      <c r="L31" s="142"/>
      <c r="M31" s="142"/>
      <c r="N31" s="143"/>
      <c r="O31" s="143"/>
      <c r="P31" s="143"/>
      <c r="Q31" s="143"/>
      <c r="R31" s="143"/>
      <c r="S31" s="143"/>
      <c r="T31" s="141"/>
      <c r="U31" s="144"/>
    </row>
    <row r="32" spans="1:21">
      <c r="A32" s="145"/>
      <c r="B32" s="146"/>
      <c r="C32" s="145"/>
      <c r="D32" s="145"/>
      <c r="F32" s="145"/>
    </row>
    <row r="33" spans="2:15">
      <c r="B33" s="147"/>
      <c r="C33" s="148"/>
      <c r="D33" s="148"/>
      <c r="N33" s="149"/>
      <c r="O33" s="149"/>
    </row>
    <row r="34" spans="2:15">
      <c r="B34" s="150"/>
      <c r="C34" s="150"/>
      <c r="D34" s="150"/>
      <c r="N34" s="151"/>
      <c r="O34"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sheetPr>
    <tabColor theme="3" tint="0.79998168889431442"/>
  </sheetPr>
  <dimension ref="A1:U20"/>
  <sheetViews>
    <sheetView showGridLines="0" topLeftCell="A4" zoomScale="85" zoomScaleNormal="85" zoomScaleSheetLayoutView="70" workbookViewId="0">
      <selection activeCell="A10" sqref="A10:G15"/>
    </sheetView>
  </sheetViews>
  <sheetFormatPr baseColWidth="10" defaultColWidth="11.42578125" defaultRowHeight="12.75"/>
  <cols>
    <col min="1" max="1" width="3.85546875" style="127" customWidth="1"/>
    <col min="2" max="4" width="3.140625" style="127" customWidth="1"/>
    <col min="5" max="5" width="4" style="127" customWidth="1"/>
    <col min="6" max="6" width="29.140625" style="127" customWidth="1"/>
    <col min="7" max="7" width="11.28515625" style="127" customWidth="1"/>
    <col min="8" max="8" width="14.28515625" style="127" customWidth="1"/>
    <col min="9" max="10" width="15.7109375" style="127" customWidth="1"/>
    <col min="11" max="12" width="6.7109375" style="127" customWidth="1"/>
    <col min="13" max="17" width="15.7109375" style="127" customWidth="1"/>
    <col min="18" max="21" width="6.7109375" style="127" customWidth="1"/>
    <col min="22" max="16384" width="11.42578125" style="127"/>
  </cols>
  <sheetData>
    <row r="1" spans="1:21" ht="25.15" customHeight="1">
      <c r="A1" s="518" t="s">
        <v>85</v>
      </c>
      <c r="B1" s="519"/>
      <c r="C1" s="519"/>
      <c r="D1" s="519"/>
      <c r="E1" s="519"/>
      <c r="F1" s="519"/>
      <c r="G1" s="519"/>
      <c r="H1" s="519"/>
      <c r="I1" s="519"/>
      <c r="J1" s="519"/>
      <c r="K1" s="519"/>
      <c r="L1" s="519"/>
      <c r="M1" s="519"/>
      <c r="N1" s="519"/>
      <c r="O1" s="519"/>
      <c r="P1" s="519"/>
      <c r="Q1" s="519"/>
      <c r="R1" s="519"/>
      <c r="S1" s="519"/>
      <c r="T1" s="519"/>
      <c r="U1" s="520"/>
    </row>
    <row r="2" spans="1:21" ht="35.25" customHeight="1">
      <c r="A2" s="521" t="s">
        <v>278</v>
      </c>
      <c r="B2" s="522"/>
      <c r="C2" s="522"/>
      <c r="D2" s="522"/>
      <c r="E2" s="522"/>
      <c r="F2" s="522"/>
      <c r="G2" s="522"/>
      <c r="H2" s="522"/>
      <c r="I2" s="522"/>
      <c r="J2" s="522"/>
      <c r="K2" s="522"/>
      <c r="L2" s="522"/>
      <c r="M2" s="522"/>
      <c r="N2" s="522"/>
      <c r="O2" s="522"/>
      <c r="P2" s="522"/>
      <c r="Q2" s="522"/>
      <c r="R2" s="522"/>
      <c r="S2" s="522"/>
      <c r="T2" s="522"/>
      <c r="U2" s="523"/>
    </row>
    <row r="3" spans="1:21" ht="6" customHeight="1">
      <c r="U3" s="128"/>
    </row>
    <row r="4" spans="1:21" ht="20.100000000000001" customHeight="1">
      <c r="A4" s="497" t="s">
        <v>290</v>
      </c>
      <c r="B4" s="527"/>
      <c r="C4" s="527"/>
      <c r="D4" s="527"/>
      <c r="E4" s="527"/>
      <c r="F4" s="527"/>
      <c r="G4" s="527"/>
      <c r="H4" s="527"/>
      <c r="I4" s="527"/>
      <c r="J4" s="527"/>
      <c r="K4" s="527"/>
      <c r="L4" s="527"/>
      <c r="M4" s="527"/>
      <c r="N4" s="527"/>
      <c r="O4" s="527"/>
      <c r="P4" s="527"/>
      <c r="Q4" s="527"/>
      <c r="R4" s="527"/>
      <c r="S4" s="527"/>
      <c r="T4" s="527"/>
      <c r="U4" s="528"/>
    </row>
    <row r="5" spans="1:21" ht="20.100000000000001" customHeight="1">
      <c r="A5" s="529" t="s">
        <v>292</v>
      </c>
      <c r="B5" s="530"/>
      <c r="C5" s="530"/>
      <c r="D5" s="530"/>
      <c r="E5" s="530"/>
      <c r="F5" s="530"/>
      <c r="G5" s="530"/>
      <c r="H5" s="530"/>
      <c r="I5" s="530"/>
      <c r="J5" s="530"/>
      <c r="K5" s="530"/>
      <c r="L5" s="530"/>
      <c r="M5" s="530"/>
      <c r="N5" s="530"/>
      <c r="O5" s="530"/>
      <c r="P5" s="530"/>
      <c r="Q5" s="530"/>
      <c r="R5" s="530"/>
      <c r="S5" s="530"/>
      <c r="T5" s="530"/>
      <c r="U5" s="531"/>
    </row>
    <row r="6" spans="1:21" ht="15" customHeight="1">
      <c r="A6" s="532" t="s">
        <v>81</v>
      </c>
      <c r="B6" s="524" t="s">
        <v>39</v>
      </c>
      <c r="C6" s="524" t="s">
        <v>37</v>
      </c>
      <c r="D6" s="524" t="s">
        <v>38</v>
      </c>
      <c r="E6" s="524" t="s">
        <v>7</v>
      </c>
      <c r="F6" s="524" t="s">
        <v>8</v>
      </c>
      <c r="G6" s="524" t="s">
        <v>23</v>
      </c>
      <c r="H6" s="129" t="s">
        <v>10</v>
      </c>
      <c r="I6" s="129"/>
      <c r="J6" s="129"/>
      <c r="K6" s="129"/>
      <c r="L6" s="129"/>
      <c r="M6" s="129"/>
      <c r="N6" s="129"/>
      <c r="O6" s="129"/>
      <c r="P6" s="129"/>
      <c r="Q6" s="129"/>
      <c r="R6" s="129"/>
      <c r="S6" s="129"/>
      <c r="T6" s="129"/>
      <c r="U6" s="130"/>
    </row>
    <row r="7" spans="1:21" ht="15" customHeight="1">
      <c r="A7" s="533"/>
      <c r="B7" s="525"/>
      <c r="C7" s="525"/>
      <c r="D7" s="525"/>
      <c r="E7" s="525"/>
      <c r="F7" s="525"/>
      <c r="G7" s="525"/>
      <c r="H7" s="535" t="s">
        <v>9</v>
      </c>
      <c r="I7" s="536"/>
      <c r="J7" s="537"/>
      <c r="K7" s="535" t="s">
        <v>43</v>
      </c>
      <c r="L7" s="537"/>
      <c r="M7" s="535" t="s">
        <v>92</v>
      </c>
      <c r="N7" s="536"/>
      <c r="O7" s="536"/>
      <c r="P7" s="536"/>
      <c r="Q7" s="537"/>
      <c r="R7" s="538" t="s">
        <v>43</v>
      </c>
      <c r="S7" s="539"/>
      <c r="T7" s="539"/>
      <c r="U7" s="540"/>
    </row>
    <row r="8" spans="1:21" ht="33" customHeight="1">
      <c r="A8" s="534"/>
      <c r="B8" s="526"/>
      <c r="C8" s="526"/>
      <c r="D8" s="526"/>
      <c r="E8" s="526"/>
      <c r="F8" s="526"/>
      <c r="G8" s="526"/>
      <c r="H8" s="131" t="s">
        <v>116</v>
      </c>
      <c r="I8" s="131" t="s">
        <v>164</v>
      </c>
      <c r="J8" s="131" t="s">
        <v>42</v>
      </c>
      <c r="K8" s="132" t="s">
        <v>44</v>
      </c>
      <c r="L8" s="132" t="s">
        <v>45</v>
      </c>
      <c r="M8" s="131" t="s">
        <v>112</v>
      </c>
      <c r="N8" s="131" t="s">
        <v>111</v>
      </c>
      <c r="O8" s="131" t="s">
        <v>46</v>
      </c>
      <c r="P8" s="131" t="s">
        <v>47</v>
      </c>
      <c r="Q8" s="131" t="s">
        <v>104</v>
      </c>
      <c r="R8" s="132" t="s">
        <v>105</v>
      </c>
      <c r="S8" s="132" t="s">
        <v>106</v>
      </c>
      <c r="T8" s="132" t="s">
        <v>107</v>
      </c>
      <c r="U8" s="132" t="s">
        <v>108</v>
      </c>
    </row>
    <row r="9" spans="1:21" s="139" customFormat="1" ht="15" customHeight="1">
      <c r="A9" s="133"/>
      <c r="B9" s="133"/>
      <c r="C9" s="133"/>
      <c r="D9" s="133"/>
      <c r="E9" s="133"/>
      <c r="F9" s="133"/>
      <c r="G9" s="133"/>
      <c r="H9" s="133"/>
      <c r="I9" s="136"/>
      <c r="J9" s="136"/>
      <c r="K9" s="136"/>
      <c r="L9" s="136"/>
      <c r="M9" s="136"/>
      <c r="N9" s="137"/>
      <c r="O9" s="137"/>
      <c r="P9" s="137"/>
      <c r="Q9" s="137"/>
      <c r="R9" s="137"/>
      <c r="S9" s="137"/>
      <c r="T9" s="133"/>
      <c r="U9" s="138"/>
    </row>
    <row r="10" spans="1:21" s="139" customFormat="1" ht="39.6" customHeight="1">
      <c r="A10" s="152">
        <v>4</v>
      </c>
      <c r="B10" s="152"/>
      <c r="C10" s="152"/>
      <c r="D10" s="152"/>
      <c r="E10" s="152"/>
      <c r="F10" s="134" t="s">
        <v>240</v>
      </c>
      <c r="G10" s="133"/>
      <c r="H10" s="133"/>
      <c r="I10" s="136"/>
      <c r="J10" s="136"/>
      <c r="K10" s="136"/>
      <c r="L10" s="136"/>
      <c r="M10" s="136">
        <v>0</v>
      </c>
      <c r="N10" s="137">
        <v>1100000</v>
      </c>
      <c r="O10" s="137">
        <v>0</v>
      </c>
      <c r="P10" s="137">
        <v>0</v>
      </c>
      <c r="Q10" s="137">
        <v>0</v>
      </c>
      <c r="R10" s="137"/>
      <c r="S10" s="137"/>
      <c r="T10" s="133"/>
      <c r="U10" s="138"/>
    </row>
    <row r="11" spans="1:21" s="139" customFormat="1" ht="13.9" customHeight="1">
      <c r="A11" s="152"/>
      <c r="B11" s="152">
        <v>2</v>
      </c>
      <c r="C11" s="152"/>
      <c r="D11" s="152"/>
      <c r="E11" s="152"/>
      <c r="F11" s="134" t="s">
        <v>263</v>
      </c>
      <c r="G11" s="133"/>
      <c r="H11" s="133"/>
      <c r="I11" s="136"/>
      <c r="J11" s="136"/>
      <c r="K11" s="136"/>
      <c r="L11" s="136"/>
      <c r="M11" s="136">
        <v>0</v>
      </c>
      <c r="N11" s="137">
        <v>1100000</v>
      </c>
      <c r="O11" s="137">
        <v>0</v>
      </c>
      <c r="P11" s="137">
        <v>0</v>
      </c>
      <c r="Q11" s="137">
        <v>0</v>
      </c>
      <c r="R11" s="137"/>
      <c r="S11" s="137"/>
      <c r="T11" s="133"/>
      <c r="U11" s="138"/>
    </row>
    <row r="12" spans="1:21" s="139" customFormat="1" ht="22.5">
      <c r="A12" s="152"/>
      <c r="B12" s="152"/>
      <c r="C12" s="152">
        <v>2</v>
      </c>
      <c r="D12" s="152"/>
      <c r="E12" s="152"/>
      <c r="F12" s="134" t="s">
        <v>272</v>
      </c>
      <c r="G12" s="133"/>
      <c r="H12" s="133"/>
      <c r="I12" s="136"/>
      <c r="J12" s="136"/>
      <c r="K12" s="136"/>
      <c r="L12" s="136"/>
      <c r="M12" s="136">
        <v>0</v>
      </c>
      <c r="N12" s="137">
        <v>1100000</v>
      </c>
      <c r="O12" s="137">
        <v>0</v>
      </c>
      <c r="P12" s="137">
        <v>0</v>
      </c>
      <c r="Q12" s="137">
        <v>0</v>
      </c>
      <c r="R12" s="137"/>
      <c r="S12" s="137"/>
      <c r="T12" s="133"/>
      <c r="U12" s="138"/>
    </row>
    <row r="13" spans="1:21" s="139" customFormat="1" ht="13.9" customHeight="1">
      <c r="A13" s="152"/>
      <c r="B13" s="152"/>
      <c r="C13" s="152"/>
      <c r="D13" s="152">
        <v>1</v>
      </c>
      <c r="E13" s="152"/>
      <c r="F13" s="134" t="s">
        <v>234</v>
      </c>
      <c r="G13" s="133"/>
      <c r="H13" s="133"/>
      <c r="I13" s="136"/>
      <c r="J13" s="136"/>
      <c r="K13" s="136"/>
      <c r="L13" s="136"/>
      <c r="M13" s="136">
        <v>0</v>
      </c>
      <c r="N13" s="137">
        <v>1100000</v>
      </c>
      <c r="O13" s="137">
        <v>0</v>
      </c>
      <c r="P13" s="137">
        <v>0</v>
      </c>
      <c r="Q13" s="137">
        <v>0</v>
      </c>
      <c r="R13" s="137"/>
      <c r="S13" s="137"/>
      <c r="T13" s="133"/>
      <c r="U13" s="138"/>
    </row>
    <row r="14" spans="1:21" s="139" customFormat="1" ht="34.15" customHeight="1">
      <c r="A14" s="152"/>
      <c r="B14" s="152"/>
      <c r="C14" s="152"/>
      <c r="D14" s="152"/>
      <c r="E14" s="152">
        <v>218</v>
      </c>
      <c r="F14" s="134" t="s">
        <v>206</v>
      </c>
      <c r="G14" s="135" t="s">
        <v>254</v>
      </c>
      <c r="H14" s="169">
        <v>104000</v>
      </c>
      <c r="I14" s="169">
        <v>18000</v>
      </c>
      <c r="J14" s="169">
        <v>18000</v>
      </c>
      <c r="K14" s="136">
        <f>IFERROR(J14/H14*100,0)</f>
        <v>17.307692307692307</v>
      </c>
      <c r="L14" s="136">
        <f>IFERROR(J14/I14*100,0)</f>
        <v>100</v>
      </c>
      <c r="M14" s="136">
        <v>0</v>
      </c>
      <c r="N14" s="137">
        <v>1100000</v>
      </c>
      <c r="O14" s="137">
        <v>0</v>
      </c>
      <c r="P14" s="137">
        <v>0</v>
      </c>
      <c r="Q14" s="137">
        <v>0</v>
      </c>
      <c r="R14" s="137">
        <f>IFERROR(O14/M14*100,0)</f>
        <v>0</v>
      </c>
      <c r="S14" s="137">
        <f>IFERROR(O14/N14*100,0)</f>
        <v>0</v>
      </c>
      <c r="T14" s="137">
        <f>IFERROR(P14/M14*100,0)</f>
        <v>0</v>
      </c>
      <c r="U14" s="137">
        <f>IFERROR(P14/N14*100,0)</f>
        <v>0</v>
      </c>
    </row>
    <row r="15" spans="1:21" s="139" customFormat="1" ht="15" customHeight="1">
      <c r="A15" s="133"/>
      <c r="B15" s="133"/>
      <c r="C15" s="133"/>
      <c r="D15" s="133"/>
      <c r="E15" s="133"/>
      <c r="F15" s="133"/>
      <c r="G15" s="133"/>
      <c r="H15" s="133"/>
      <c r="I15" s="136"/>
      <c r="J15" s="136"/>
      <c r="K15" s="136"/>
      <c r="L15" s="136"/>
      <c r="M15" s="136"/>
      <c r="N15" s="137"/>
      <c r="O15" s="137"/>
      <c r="P15" s="137"/>
      <c r="Q15" s="137"/>
      <c r="R15" s="137"/>
      <c r="S15" s="137"/>
      <c r="T15" s="133"/>
      <c r="U15" s="138"/>
    </row>
    <row r="16" spans="1:21" s="139" customFormat="1" ht="15" customHeight="1">
      <c r="A16" s="304"/>
      <c r="B16" s="304"/>
      <c r="C16" s="304"/>
      <c r="D16" s="304"/>
      <c r="E16" s="304"/>
      <c r="F16" s="297" t="s">
        <v>422</v>
      </c>
      <c r="G16" s="304"/>
      <c r="H16" s="304"/>
      <c r="I16" s="305"/>
      <c r="J16" s="305"/>
      <c r="K16" s="306"/>
      <c r="L16" s="306"/>
      <c r="M16" s="306">
        <f>+M10</f>
        <v>0</v>
      </c>
      <c r="N16" s="306">
        <f t="shared" ref="N16:Q16" si="0">+N10</f>
        <v>1100000</v>
      </c>
      <c r="O16" s="306">
        <f t="shared" si="0"/>
        <v>0</v>
      </c>
      <c r="P16" s="306">
        <f t="shared" si="0"/>
        <v>0</v>
      </c>
      <c r="Q16" s="306">
        <f t="shared" si="0"/>
        <v>0</v>
      </c>
      <c r="R16" s="307"/>
      <c r="S16" s="307"/>
      <c r="T16" s="304"/>
      <c r="U16" s="308"/>
    </row>
    <row r="17" spans="1:21" s="139" customFormat="1" ht="15" customHeight="1">
      <c r="A17" s="141"/>
      <c r="B17" s="141"/>
      <c r="C17" s="141"/>
      <c r="D17" s="141"/>
      <c r="E17" s="141"/>
      <c r="F17" s="141"/>
      <c r="G17" s="141"/>
      <c r="H17" s="141"/>
      <c r="I17" s="142"/>
      <c r="J17" s="142"/>
      <c r="K17" s="142"/>
      <c r="L17" s="142"/>
      <c r="M17" s="142"/>
      <c r="N17" s="143"/>
      <c r="O17" s="143"/>
      <c r="P17" s="143"/>
      <c r="Q17" s="143"/>
      <c r="R17" s="143"/>
      <c r="S17" s="143"/>
      <c r="T17" s="141"/>
      <c r="U17" s="144"/>
    </row>
    <row r="18" spans="1:21">
      <c r="A18" s="145"/>
      <c r="B18" s="146"/>
      <c r="C18" s="145"/>
      <c r="D18" s="145"/>
      <c r="F18" s="145"/>
    </row>
    <row r="19" spans="1:21">
      <c r="B19" s="147"/>
      <c r="C19" s="148"/>
      <c r="D19" s="148"/>
      <c r="N19" s="149"/>
      <c r="O19" s="149"/>
    </row>
    <row r="20" spans="1:21">
      <c r="B20" s="150"/>
      <c r="C20" s="150"/>
      <c r="D20" s="150"/>
      <c r="N20" s="151"/>
      <c r="O20" s="15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45</vt:i4>
      </vt:variant>
    </vt:vector>
  </HeadingPairs>
  <TitlesOfParts>
    <vt:vector size="78" baseType="lpstr">
      <vt:lpstr>Caratula</vt:lpstr>
      <vt:lpstr>ECG-1</vt:lpstr>
      <vt:lpstr>ECG-2</vt:lpstr>
      <vt:lpstr>EPC</vt:lpstr>
      <vt:lpstr>APP-1</vt:lpstr>
      <vt:lpstr>APP-2</vt:lpstr>
      <vt:lpstr>APP-3 FORTASEG</vt:lpstr>
      <vt:lpstr>APP-3 FORT.FIN I</vt:lpstr>
      <vt:lpstr>APP-3 FORT.FIN II</vt:lpstr>
      <vt:lpstr>APP-3 FOR.FIN VI(REM 2016)</vt:lpstr>
      <vt:lpstr>APP-3 FORTALECE</vt:lpstr>
      <vt:lpstr>APP-3 FORTA III (REMA 2016)</vt:lpstr>
      <vt:lpstr>APP-3 FORTA IV (REMA 2016)</vt:lpstr>
      <vt:lpstr>APP-3 PARTICIPA.</vt:lpstr>
      <vt:lpstr>APP-3 FORTAMUN</vt:lpstr>
      <vt:lpstr>APP-3 FAFEF</vt:lpstr>
      <vt:lpstr>APP-3 FAIS</vt:lpstr>
      <vt:lpstr>APP-3 CULT. TEATRO (REMA.2016)</vt:lpstr>
      <vt:lpstr>ARF-PARTICIPACIONES</vt:lpstr>
      <vt:lpstr>ARF-Cultura</vt:lpstr>
      <vt:lpstr>ARF-Fortamun</vt:lpstr>
      <vt:lpstr>ARF-FAFEF</vt:lpstr>
      <vt:lpstr>ARF-Fortasec</vt:lpstr>
      <vt:lpstr>AR</vt:lpstr>
      <vt:lpstr>IPP</vt:lpstr>
      <vt:lpstr>EAP</vt:lpstr>
      <vt:lpstr>ADS-1</vt:lpstr>
      <vt:lpstr>ADS-2</vt:lpstr>
      <vt:lpstr>SAP</vt:lpstr>
      <vt:lpstr>FIC</vt:lpstr>
      <vt:lpstr>AUR</vt:lpstr>
      <vt:lpstr>PPD</vt:lpstr>
      <vt:lpstr>Formato 6d</vt:lpstr>
      <vt:lpstr>EPC!_Toc256789589</vt:lpstr>
      <vt:lpstr>'APP-3 CULT. TEATRO (REMA.2016)'!Área_de_impresión</vt:lpstr>
      <vt:lpstr>'APP-3 FAFEF'!Área_de_impresión</vt:lpstr>
      <vt:lpstr>'APP-3 FAIS'!Área_de_impresión</vt:lpstr>
      <vt:lpstr>'APP-3 FOR.FIN VI(REM 2016)'!Área_de_impresión</vt:lpstr>
      <vt:lpstr>'APP-3 FORT.FIN I'!Área_de_impresión</vt:lpstr>
      <vt:lpstr>'APP-3 FORT.FIN II'!Área_de_impresión</vt:lpstr>
      <vt:lpstr>'APP-3 FORTA III (REMA 2016)'!Área_de_impresión</vt:lpstr>
      <vt:lpstr>'APP-3 FORTA IV (REMA 2016)'!Área_de_impresión</vt:lpstr>
      <vt:lpstr>'APP-3 FORTALECE'!Área_de_impresión</vt:lpstr>
      <vt:lpstr>'APP-3 FORTAMUN'!Área_de_impresión</vt:lpstr>
      <vt:lpstr>'APP-3 FORTASEG'!Área_de_impresión</vt:lpstr>
      <vt:lpstr>'APP-3 PARTICIPA.'!Área_de_impresión</vt:lpstr>
      <vt:lpstr>AR!Área_de_impresión</vt:lpstr>
      <vt:lpstr>IPP!Área_de_impresión</vt:lpstr>
      <vt:lpstr>'ADS-1'!Títulos_a_imprimir</vt:lpstr>
      <vt:lpstr>'ADS-2'!Títulos_a_imprimir</vt:lpstr>
      <vt:lpstr>'APP-1'!Títulos_a_imprimir</vt:lpstr>
      <vt:lpstr>'APP-2'!Títulos_a_imprimir</vt:lpstr>
      <vt:lpstr>'APP-3 CULT. TEATRO (REMA.2016)'!Títulos_a_imprimir</vt:lpstr>
      <vt:lpstr>'APP-3 FAFEF'!Títulos_a_imprimir</vt:lpstr>
      <vt:lpstr>'APP-3 FAIS'!Títulos_a_imprimir</vt:lpstr>
      <vt:lpstr>'APP-3 FOR.FIN VI(REM 2016)'!Títulos_a_imprimir</vt:lpstr>
      <vt:lpstr>'APP-3 FORT.FIN I'!Títulos_a_imprimir</vt:lpstr>
      <vt:lpstr>'APP-3 FORT.FIN II'!Títulos_a_imprimir</vt:lpstr>
      <vt:lpstr>'APP-3 FORTA III (REMA 2016)'!Títulos_a_imprimir</vt:lpstr>
      <vt:lpstr>'APP-3 FORTA IV (REMA 2016)'!Títulos_a_imprimir</vt:lpstr>
      <vt:lpstr>'APP-3 FORTALECE'!Títulos_a_imprimir</vt:lpstr>
      <vt:lpstr>'APP-3 FORTAMUN'!Títulos_a_imprimir</vt:lpstr>
      <vt:lpstr>'APP-3 FORTASEG'!Títulos_a_imprimir</vt:lpstr>
      <vt:lpstr>'APP-3 PARTICIPA.'!Títulos_a_imprimir</vt:lpstr>
      <vt:lpstr>'ARF-Cultura'!Títulos_a_imprimir</vt:lpstr>
      <vt:lpstr>'ARF-FAFEF'!Títulos_a_imprimir</vt:lpstr>
      <vt:lpstr>'ARF-Fortamun'!Títulos_a_imprimir</vt:lpstr>
      <vt:lpstr>'ARF-Fortasec'!Títulos_a_imprimir</vt:lpstr>
      <vt:lpstr>'ARF-PARTICIPACIONES'!Títulos_a_imprimir</vt:lpstr>
      <vt:lpstr>AUR!Títulos_a_imprimir</vt:lpstr>
      <vt:lpstr>EAP!Títulos_a_imprimir</vt:lpstr>
      <vt:lpstr>'ECG-1'!Títulos_a_imprimir</vt:lpstr>
      <vt:lpstr>'ECG-2'!Títulos_a_imprimir</vt:lpstr>
      <vt:lpstr>EPC!Títulos_a_imprimir</vt:lpstr>
      <vt:lpstr>FIC!Títulos_a_imprimir</vt:lpstr>
      <vt:lpstr>IPP!Títulos_a_imprimir</vt:lpstr>
      <vt:lpstr>PPD!Títulos_a_imprimir</vt:lpstr>
      <vt:lpstr>SAP!Títulos_a_imprimir</vt:lpstr>
    </vt:vector>
  </TitlesOfParts>
  <Company>Subsecretaría de Egresos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AMADA</cp:lastModifiedBy>
  <cp:lastPrinted>2017-08-10T00:01:02Z</cp:lastPrinted>
  <dcterms:created xsi:type="dcterms:W3CDTF">2007-06-29T21:15:18Z</dcterms:created>
  <dcterms:modified xsi:type="dcterms:W3CDTF">2017-09-27T22:44:53Z</dcterms:modified>
</cp:coreProperties>
</file>